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strzynski\Desktop\"/>
    </mc:Choice>
  </mc:AlternateContent>
  <bookViews>
    <workbookView xWindow="0" yWindow="0" windowWidth="19200" windowHeight="6470" tabRatio="733"/>
  </bookViews>
  <sheets>
    <sheet name="INCOME STATEMENT-for the year" sheetId="2" r:id="rId1"/>
    <sheet name="INCOME STATEMENT-Q" sheetId="1" r:id="rId2"/>
    <sheet name="STATEMENT OF FINANCIAL POSITION" sheetId="3" r:id="rId3"/>
  </sheets>
  <definedNames>
    <definedName name="_xlnm.Print_Area" localSheetId="0">'INCOME STATEMENT-for the year'!$B$8:$I$31</definedName>
    <definedName name="_xlnm.Print_Area" localSheetId="1">'INCOME STATEMENT-Q'!$B$8:$U$30</definedName>
    <definedName name="_xlnm.Print_Area" localSheetId="2">'STATEMENT OF FINANCIAL POSITION'!$B$8:$K$48</definedName>
  </definedNames>
  <calcPr calcId="162913"/>
</workbook>
</file>

<file path=xl/calcChain.xml><?xml version="1.0" encoding="utf-8"?>
<calcChain xmlns="http://schemas.openxmlformats.org/spreadsheetml/2006/main">
  <c r="C44" i="3" l="1"/>
  <c r="C46" i="3" s="1"/>
  <c r="C43" i="3"/>
  <c r="C35" i="3"/>
  <c r="C23" i="3"/>
  <c r="C22" i="1"/>
  <c r="C12" i="1"/>
  <c r="C23" i="1" s="1"/>
  <c r="C28" i="1" s="1"/>
  <c r="C30" i="1" s="1"/>
  <c r="D23" i="1" l="1"/>
  <c r="D28" i="1" s="1"/>
  <c r="D30" i="1" s="1"/>
  <c r="D22" i="1"/>
  <c r="D12" i="1"/>
  <c r="D43" i="3"/>
  <c r="D44" i="3" s="1"/>
  <c r="D46" i="3" s="1"/>
  <c r="D35" i="3"/>
  <c r="D23" i="3"/>
  <c r="U28" i="1" l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E22" i="1"/>
  <c r="E12" i="1"/>
  <c r="E23" i="1" s="1"/>
  <c r="E28" i="1" s="1"/>
  <c r="E30" i="1" s="1"/>
  <c r="C23" i="2" l="1"/>
  <c r="C27" i="2" s="1"/>
  <c r="C29" i="2" s="1"/>
  <c r="C22" i="2"/>
  <c r="C12" i="2"/>
  <c r="F22" i="1"/>
  <c r="F12" i="1"/>
  <c r="F23" i="1" s="1"/>
  <c r="F28" i="1" s="1"/>
  <c r="F30" i="1" s="1"/>
  <c r="E43" i="3" l="1"/>
  <c r="E44" i="3" s="1"/>
  <c r="E35" i="3"/>
  <c r="E23" i="3"/>
  <c r="E46" i="3" l="1"/>
  <c r="G23" i="1"/>
  <c r="G30" i="1" s="1"/>
  <c r="G22" i="1"/>
  <c r="G12" i="1"/>
  <c r="H22" i="1" l="1"/>
  <c r="H12" i="1"/>
  <c r="H23" i="1" s="1"/>
  <c r="H30" i="1" s="1"/>
  <c r="I22" i="1" l="1"/>
  <c r="I12" i="1"/>
  <c r="I23" i="1" s="1"/>
  <c r="I30" i="1" s="1"/>
  <c r="K22" i="1" l="1"/>
  <c r="K12" i="1"/>
  <c r="K23" i="1" s="1"/>
  <c r="K30" i="1" s="1"/>
  <c r="E22" i="2"/>
  <c r="E12" i="2"/>
  <c r="E23" i="2" s="1"/>
  <c r="E27" i="2" s="1"/>
  <c r="E29" i="2" s="1"/>
  <c r="F43" i="3" l="1"/>
  <c r="F44" i="3" s="1"/>
  <c r="F35" i="3"/>
  <c r="F23" i="3"/>
  <c r="J22" i="1"/>
  <c r="J12" i="1"/>
  <c r="J23" i="1" s="1"/>
  <c r="J30" i="1" s="1"/>
  <c r="F46" i="3" l="1"/>
  <c r="L22" i="1"/>
  <c r="L12" i="1"/>
  <c r="L23" i="1" s="1"/>
  <c r="L30" i="1" s="1"/>
  <c r="M22" i="1" l="1"/>
  <c r="M12" i="1"/>
  <c r="M23" i="1" s="1"/>
  <c r="M30" i="1" s="1"/>
  <c r="G43" i="3" l="1"/>
  <c r="G44" i="3" s="1"/>
  <c r="G35" i="3"/>
  <c r="G23" i="3"/>
  <c r="N22" i="1"/>
  <c r="N23" i="1" s="1"/>
  <c r="N30" i="1" s="1"/>
  <c r="N12" i="1"/>
  <c r="D22" i="2"/>
  <c r="D12" i="2"/>
  <c r="D23" i="2" s="1"/>
  <c r="D27" i="2" s="1"/>
  <c r="D29" i="2" s="1"/>
  <c r="G46" i="3" l="1"/>
  <c r="I43" i="3"/>
  <c r="I44" i="3" s="1"/>
  <c r="J43" i="3"/>
  <c r="J44" i="3" s="1"/>
  <c r="K43" i="3"/>
  <c r="K44" i="3" s="1"/>
  <c r="H43" i="3"/>
  <c r="H44" i="3" s="1"/>
  <c r="K35" i="3" l="1"/>
  <c r="K46" i="3" s="1"/>
  <c r="J35" i="3"/>
  <c r="J46" i="3" s="1"/>
  <c r="I35" i="3"/>
  <c r="I46" i="3" s="1"/>
  <c r="H35" i="3"/>
  <c r="H46" i="3" s="1"/>
  <c r="K23" i="3"/>
  <c r="J23" i="3"/>
  <c r="I23" i="3"/>
  <c r="H23" i="3"/>
  <c r="F22" i="2"/>
  <c r="F12" i="2"/>
  <c r="F23" i="2" s="1"/>
  <c r="F27" i="2" s="1"/>
  <c r="F29" i="2" s="1"/>
  <c r="Q22" i="1" l="1"/>
  <c r="P22" i="1"/>
  <c r="O22" i="1"/>
  <c r="Q12" i="1"/>
  <c r="P12" i="1"/>
  <c r="O12" i="1"/>
  <c r="I22" i="2"/>
  <c r="H22" i="2"/>
  <c r="G22" i="2"/>
  <c r="I12" i="2"/>
  <c r="H12" i="2"/>
  <c r="G12" i="2"/>
  <c r="P23" i="1" l="1"/>
  <c r="P30" i="1" s="1"/>
  <c r="G23" i="2"/>
  <c r="G27" i="2" s="1"/>
  <c r="G29" i="2" s="1"/>
  <c r="H23" i="2"/>
  <c r="H27" i="2" s="1"/>
  <c r="H29" i="2" s="1"/>
  <c r="I23" i="2"/>
  <c r="I27" i="2" s="1"/>
  <c r="I29" i="2" s="1"/>
  <c r="O23" i="1"/>
  <c r="O30" i="1" s="1"/>
  <c r="Q23" i="1"/>
  <c r="Q30" i="1" s="1"/>
  <c r="R22" i="1"/>
  <c r="R12" i="1"/>
  <c r="R23" i="1" l="1"/>
  <c r="R30" i="1" s="1"/>
  <c r="S12" i="1"/>
  <c r="S22" i="1"/>
  <c r="S23" i="1" l="1"/>
  <c r="S30" i="1" s="1"/>
  <c r="U22" i="1"/>
  <c r="T22" i="1"/>
  <c r="U12" i="1"/>
  <c r="T12" i="1"/>
  <c r="T23" i="1" l="1"/>
  <c r="T30" i="1" s="1"/>
  <c r="U23" i="1"/>
  <c r="U30" i="1" l="1"/>
</calcChain>
</file>

<file path=xl/sharedStrings.xml><?xml version="1.0" encoding="utf-8"?>
<sst xmlns="http://schemas.openxmlformats.org/spreadsheetml/2006/main" count="130" uniqueCount="94">
  <si>
    <t>Marketing</t>
  </si>
  <si>
    <t>01.01.2015 - 31.12.2015</t>
  </si>
  <si>
    <t>01.01.2014 - 31.12.2014*</t>
  </si>
  <si>
    <t>01.01.2013 - 31.12.2013*</t>
  </si>
  <si>
    <t>01.01.2016 - 31.12.2016</t>
  </si>
  <si>
    <t>31.12.2013*</t>
  </si>
  <si>
    <t>31.12.2014*</t>
  </si>
  <si>
    <t>31.12.2015</t>
  </si>
  <si>
    <t>31.12.2016</t>
  </si>
  <si>
    <t>* adjusted data</t>
  </si>
  <si>
    <t>Result of operations on financial instruments</t>
  </si>
  <si>
    <t xml:space="preserve">Income from fees and charges </t>
  </si>
  <si>
    <t>Other income</t>
  </si>
  <si>
    <t xml:space="preserve">Salaries and employee benefits </t>
  </si>
  <si>
    <t>Other external services</t>
  </si>
  <si>
    <t>Costs of maintenance and lease of buildings</t>
  </si>
  <si>
    <t xml:space="preserve">Amortization and depreciation </t>
  </si>
  <si>
    <t xml:space="preserve">Fee expenses </t>
  </si>
  <si>
    <t>Other costs</t>
  </si>
  <si>
    <t>Total operating expenses</t>
  </si>
  <si>
    <t xml:space="preserve">Profit on operating activities </t>
  </si>
  <si>
    <t>Impairment of intangible assets</t>
  </si>
  <si>
    <t xml:space="preserve">Finance income </t>
  </si>
  <si>
    <t>Finance costs</t>
  </si>
  <si>
    <t>Profit before tax</t>
  </si>
  <si>
    <t xml:space="preserve">Income tax </t>
  </si>
  <si>
    <t>Net profit</t>
  </si>
  <si>
    <t>Total operating income</t>
  </si>
  <si>
    <t>CONSOLIDATED COMPREHENSIVE INCOME STATEMENT - FOR THE QUARTER ENDED</t>
  </si>
  <si>
    <t>THREE-MONTH PERIOD ENDED</t>
  </si>
  <si>
    <t>CONSOLIDATED STATEMENT OF FINANCIAL POSITION</t>
  </si>
  <si>
    <t>Own cash and cash equivalents</t>
  </si>
  <si>
    <t>Customers’ cash and cash equivalents</t>
  </si>
  <si>
    <t>ASSETS</t>
  </si>
  <si>
    <t>Financial assets available for sale</t>
  </si>
  <si>
    <t>Income tax receivables</t>
  </si>
  <si>
    <t xml:space="preserve">Prepayments and deferred costs </t>
  </si>
  <si>
    <t xml:space="preserve">Intangible assets </t>
  </si>
  <si>
    <t>Property, plant and equipment</t>
  </si>
  <si>
    <t xml:space="preserve">Deferred income tax assets </t>
  </si>
  <si>
    <t>Total assets</t>
  </si>
  <si>
    <t>EQUITY AND LIABILITIES</t>
  </si>
  <si>
    <t>Financial assets held to maturity</t>
  </si>
  <si>
    <t xml:space="preserve">Financial assets held for trading </t>
  </si>
  <si>
    <t>Liabilities</t>
  </si>
  <si>
    <t>Amounts due to customers</t>
  </si>
  <si>
    <t xml:space="preserve">Financial liabilities held for trading </t>
  </si>
  <si>
    <t>Income tax liabilities</t>
  </si>
  <si>
    <t xml:space="preserve">Other liabilities </t>
  </si>
  <si>
    <t>Provisions for liabilities</t>
  </si>
  <si>
    <t>Deferred income tax provision</t>
  </si>
  <si>
    <t>Total liabilities</t>
  </si>
  <si>
    <t>Equity</t>
  </si>
  <si>
    <t>Share capital</t>
  </si>
  <si>
    <t>Supplementary capital</t>
  </si>
  <si>
    <t>Other reserves</t>
  </si>
  <si>
    <t xml:space="preserve">Foreign exchange differences on translation </t>
  </si>
  <si>
    <t>Retained earnings</t>
  </si>
  <si>
    <t>Equity attributable to the owners of the parent Company</t>
  </si>
  <si>
    <t xml:space="preserve">Total equity </t>
  </si>
  <si>
    <t xml:space="preserve">Total equity and liabilities </t>
  </si>
  <si>
    <t>(in PLN'000)</t>
  </si>
  <si>
    <t>01.01.2017 - 31.12.2017</t>
  </si>
  <si>
    <t xml:space="preserve">Financial assets at fair value through P&amp;L </t>
  </si>
  <si>
    <t>**N/A - not applicable – items which are not applicable due to the rules resulting from IFRS 9 from 1 January 2018</t>
  </si>
  <si>
    <t>N/A**</t>
  </si>
  <si>
    <t>01.01.2018 - 31.12.2018</t>
  </si>
  <si>
    <t xml:space="preserve">Taxes and statutory fees </t>
  </si>
  <si>
    <t>Financial assets at amortized cost</t>
  </si>
  <si>
    <t>Liabilities due to lease</t>
  </si>
  <si>
    <t xml:space="preserve">Profit (loss) on operating activities </t>
  </si>
  <si>
    <t>Profit (loss) before tax</t>
  </si>
  <si>
    <t>Net profit (loss)</t>
  </si>
  <si>
    <t>Q1 2019</t>
  </si>
  <si>
    <t>Q4 2018</t>
  </si>
  <si>
    <t>Q3 2018</t>
  </si>
  <si>
    <t>Q2 2018</t>
  </si>
  <si>
    <t>Q1 2018</t>
  </si>
  <si>
    <t>Q4 2017</t>
  </si>
  <si>
    <t>Q3 2017</t>
  </si>
  <si>
    <t>Q2 2017</t>
  </si>
  <si>
    <t>Q1 2017</t>
  </si>
  <si>
    <t>Q4 2016</t>
  </si>
  <si>
    <t>Q3 2016</t>
  </si>
  <si>
    <t>Q2 2016</t>
  </si>
  <si>
    <t>Q1 2016</t>
  </si>
  <si>
    <t>Q2 2019</t>
  </si>
  <si>
    <t>Q3 2019</t>
  </si>
  <si>
    <t>Q4 2019</t>
  </si>
  <si>
    <t>01.01.2019 - 31.12.2019</t>
  </si>
  <si>
    <t>CONSOLIDATED COMPREHENSIVE INCOME STATEMENT 
- FOR THE YEAR ENDED</t>
  </si>
  <si>
    <t>Q1 2020</t>
  </si>
  <si>
    <t>Q2 2020</t>
  </si>
  <si>
    <t>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</si>
</sst>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zł&quot;_ ;_ * \(#,##0.00\)\ &quot;zł&quot;_ ;_ * &quot;-&quot;??_)\ &quot;zł&quot;_ ;_ @_ "/>
    <numFmt numFmtId="165" formatCode="#,##0_);\(#,##0\);\−\ 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20"/>
      <color theme="1"/>
      <name val="Calibri"/>
      <family val="2"/>
      <scheme val="minor"/>
    </font>
    <font>
      <b/>
      <sz val="20"/>
      <color theme="1"/>
      <name val="Roboto"/>
      <charset val="238"/>
    </font>
    <font>
      <b/>
      <sz val="9"/>
      <color theme="1"/>
      <name val="Roboto"/>
      <charset val="238"/>
    </font>
    <font>
      <sz val="9"/>
      <color theme="1"/>
      <name val="Roboto"/>
      <charset val="238"/>
    </font>
    <font>
      <i/>
      <sz val="8"/>
      <color theme="1"/>
      <name val="Roboto"/>
      <charset val="238"/>
    </font>
    <font>
      <sz val="9"/>
      <color rgb="FF121E2A"/>
      <name val="Roboto Light"/>
      <charset val="238"/>
    </font>
    <font>
      <b/>
      <sz val="9"/>
      <color rgb="FF121E2A"/>
      <name val="Roboto Light"/>
      <charset val="238"/>
    </font>
    <font>
      <i/>
      <sz val="11"/>
      <color theme="1"/>
      <name val="Calibri"/>
      <family val="2"/>
      <charset val="238"/>
      <scheme val="minor"/>
    </font>
    <font>
      <i/>
      <sz val="9"/>
      <color rgb="FF121E2A"/>
      <name val="Roboto Light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AE5F6"/>
        <bgColor indexed="64"/>
      </patternFill>
    </fill>
    <fill>
      <patternFill patternType="solid">
        <fgColor rgb="FFF4F4F4"/>
        <bgColor theme="0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0" fillId="2" borderId="0" xfId="0" applyFill="1"/>
    <xf numFmtId="165" fontId="4" fillId="2" borderId="0" xfId="2" applyNumberFormat="1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0" applyFont="1" applyFill="1"/>
    <xf numFmtId="0" fontId="0" fillId="2" borderId="0" xfId="0" applyFill="1" applyBorder="1"/>
    <xf numFmtId="0" fontId="6" fillId="2" borderId="0" xfId="0" applyFont="1" applyFill="1" applyAlignment="1">
      <alignment vertical="center"/>
    </xf>
    <xf numFmtId="165" fontId="0" fillId="2" borderId="0" xfId="0" applyNumberFormat="1" applyFill="1"/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164" fontId="8" fillId="4" borderId="9" xfId="1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0" fontId="12" fillId="2" borderId="1" xfId="0" applyFont="1" applyFill="1" applyBorder="1"/>
    <xf numFmtId="0" fontId="11" fillId="3" borderId="0" xfId="0" applyFont="1" applyFill="1"/>
    <xf numFmtId="165" fontId="11" fillId="2" borderId="0" xfId="2" applyNumberFormat="1" applyFont="1" applyFill="1" applyBorder="1" applyAlignment="1">
      <alignment horizontal="right"/>
    </xf>
    <xf numFmtId="0" fontId="11" fillId="2" borderId="0" xfId="0" applyFont="1" applyFill="1" applyBorder="1"/>
    <xf numFmtId="165" fontId="11" fillId="3" borderId="0" xfId="2" applyNumberFormat="1" applyFont="1" applyFill="1" applyBorder="1" applyAlignment="1">
      <alignment horizontal="right"/>
    </xf>
    <xf numFmtId="165" fontId="12" fillId="3" borderId="1" xfId="2" applyNumberFormat="1" applyFont="1" applyFill="1" applyBorder="1" applyAlignment="1">
      <alignment horizontal="right"/>
    </xf>
    <xf numFmtId="165" fontId="12" fillId="2" borderId="1" xfId="2" applyNumberFormat="1" applyFont="1" applyFill="1" applyBorder="1" applyAlignment="1">
      <alignment horizontal="right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65" fontId="11" fillId="2" borderId="2" xfId="2" applyNumberFormat="1" applyFont="1" applyFill="1" applyBorder="1" applyAlignment="1">
      <alignment horizontal="right"/>
    </xf>
    <xf numFmtId="165" fontId="11" fillId="2" borderId="3" xfId="2" applyNumberFormat="1" applyFont="1" applyFill="1" applyBorder="1" applyAlignment="1">
      <alignment horizontal="right"/>
    </xf>
    <xf numFmtId="165" fontId="12" fillId="2" borderId="5" xfId="2" applyNumberFormat="1" applyFont="1" applyFill="1" applyBorder="1" applyAlignment="1">
      <alignment horizontal="right"/>
    </xf>
    <xf numFmtId="165" fontId="12" fillId="2" borderId="4" xfId="2" applyNumberFormat="1" applyFont="1" applyFill="1" applyBorder="1" applyAlignment="1">
      <alignment horizontal="right"/>
    </xf>
    <xf numFmtId="14" fontId="8" fillId="4" borderId="9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6" xfId="0" applyFont="1" applyFill="1" applyBorder="1"/>
    <xf numFmtId="165" fontId="12" fillId="2" borderId="6" xfId="2" applyNumberFormat="1" applyFont="1" applyFill="1" applyBorder="1" applyAlignment="1">
      <alignment horizontal="right"/>
    </xf>
    <xf numFmtId="0" fontId="12" fillId="2" borderId="0" xfId="0" applyFont="1" applyFill="1" applyBorder="1"/>
    <xf numFmtId="165" fontId="12" fillId="2" borderId="0" xfId="2" applyNumberFormat="1" applyFont="1" applyFill="1" applyBorder="1" applyAlignment="1">
      <alignment horizontal="right"/>
    </xf>
    <xf numFmtId="165" fontId="12" fillId="2" borderId="7" xfId="2" applyNumberFormat="1" applyFont="1" applyFill="1" applyBorder="1" applyAlignment="1">
      <alignment horizontal="right"/>
    </xf>
    <xf numFmtId="165" fontId="12" fillId="2" borderId="2" xfId="2" applyNumberFormat="1" applyFont="1" applyFill="1" applyBorder="1" applyAlignment="1">
      <alignment horizontal="right"/>
    </xf>
    <xf numFmtId="165" fontId="11" fillId="2" borderId="14" xfId="2" applyNumberFormat="1" applyFont="1" applyFill="1" applyBorder="1" applyAlignment="1">
      <alignment horizontal="right"/>
    </xf>
    <xf numFmtId="165" fontId="11" fillId="6" borderId="0" xfId="2" applyNumberFormat="1" applyFont="1" applyFill="1" applyBorder="1" applyAlignment="1">
      <alignment horizontal="right"/>
    </xf>
    <xf numFmtId="165" fontId="12" fillId="6" borderId="1" xfId="2" applyNumberFormat="1" applyFont="1" applyFill="1" applyBorder="1" applyAlignment="1">
      <alignment horizontal="right"/>
    </xf>
    <xf numFmtId="165" fontId="11" fillId="6" borderId="15" xfId="2" applyNumberFormat="1" applyFont="1" applyFill="1" applyBorder="1" applyAlignment="1">
      <alignment horizontal="right"/>
    </xf>
    <xf numFmtId="165" fontId="11" fillId="3" borderId="16" xfId="2" applyNumberFormat="1" applyFont="1" applyFill="1" applyBorder="1" applyAlignment="1">
      <alignment horizontal="right"/>
    </xf>
    <xf numFmtId="0" fontId="8" fillId="4" borderId="8" xfId="0" applyFont="1" applyFill="1" applyBorder="1" applyAlignment="1">
      <alignment horizontal="left" vertical="center" wrapText="1"/>
    </xf>
    <xf numFmtId="0" fontId="11" fillId="2" borderId="15" xfId="0" applyFont="1" applyFill="1" applyBorder="1"/>
    <xf numFmtId="165" fontId="11" fillId="2" borderId="15" xfId="2" applyNumberFormat="1" applyFont="1" applyFill="1" applyBorder="1" applyAlignment="1">
      <alignment horizontal="right"/>
    </xf>
    <xf numFmtId="165" fontId="0" fillId="2" borderId="0" xfId="0" applyNumberFormat="1" applyFont="1" applyFill="1"/>
    <xf numFmtId="0" fontId="0" fillId="2" borderId="0" xfId="0" applyFont="1" applyFill="1"/>
    <xf numFmtId="165" fontId="11" fillId="2" borderId="18" xfId="2" applyNumberFormat="1" applyFont="1" applyFill="1" applyBorder="1" applyAlignment="1">
      <alignment horizontal="right"/>
    </xf>
    <xf numFmtId="165" fontId="11" fillId="2" borderId="17" xfId="2" applyNumberFormat="1" applyFont="1" applyFill="1" applyBorder="1" applyAlignment="1">
      <alignment horizontal="right"/>
    </xf>
    <xf numFmtId="0" fontId="8" fillId="4" borderId="8" xfId="0" applyFont="1" applyFill="1" applyBorder="1" applyAlignment="1">
      <alignment horizontal="left" vertical="center" wrapText="1"/>
    </xf>
    <xf numFmtId="165" fontId="11" fillId="6" borderId="2" xfId="2" applyNumberFormat="1" applyFont="1" applyFill="1" applyBorder="1" applyAlignment="1">
      <alignment horizontal="right"/>
    </xf>
    <xf numFmtId="165" fontId="12" fillId="6" borderId="4" xfId="2" applyNumberFormat="1" applyFont="1" applyFill="1" applyBorder="1" applyAlignment="1">
      <alignment horizontal="right"/>
    </xf>
    <xf numFmtId="0" fontId="11" fillId="2" borderId="3" xfId="0" applyFont="1" applyFill="1" applyBorder="1"/>
    <xf numFmtId="165" fontId="11" fillId="6" borderId="18" xfId="2" applyNumberFormat="1" applyFont="1" applyFill="1" applyBorder="1" applyAlignment="1">
      <alignment horizontal="right"/>
    </xf>
    <xf numFmtId="165" fontId="11" fillId="2" borderId="8" xfId="2" applyNumberFormat="1" applyFont="1" applyFill="1" applyBorder="1" applyAlignment="1">
      <alignment horizontal="right"/>
    </xf>
    <xf numFmtId="165" fontId="11" fillId="3" borderId="19" xfId="2" applyNumberFormat="1" applyFont="1" applyFill="1" applyBorder="1" applyAlignment="1">
      <alignment horizontal="right"/>
    </xf>
    <xf numFmtId="165" fontId="12" fillId="5" borderId="20" xfId="2" applyNumberFormat="1" applyFont="1" applyFill="1" applyBorder="1" applyAlignment="1">
      <alignment horizontal="right"/>
    </xf>
    <xf numFmtId="165" fontId="11" fillId="5" borderId="21" xfId="2" applyNumberFormat="1" applyFont="1" applyFill="1" applyBorder="1" applyAlignment="1">
      <alignment horizontal="right"/>
    </xf>
    <xf numFmtId="165" fontId="12" fillId="3" borderId="22" xfId="2" applyNumberFormat="1" applyFont="1" applyFill="1" applyBorder="1" applyAlignment="1">
      <alignment horizontal="right"/>
    </xf>
    <xf numFmtId="165" fontId="12" fillId="3" borderId="16" xfId="2" applyNumberFormat="1" applyFont="1" applyFill="1" applyBorder="1" applyAlignment="1">
      <alignment horizontal="right"/>
    </xf>
    <xf numFmtId="0" fontId="8" fillId="4" borderId="8" xfId="0" applyFont="1" applyFill="1" applyBorder="1" applyAlignment="1">
      <alignment horizontal="left" vertical="center" wrapText="1"/>
    </xf>
    <xf numFmtId="165" fontId="11" fillId="6" borderId="3" xfId="2" applyNumberFormat="1" applyFont="1" applyFill="1" applyBorder="1" applyAlignment="1">
      <alignment horizontal="right"/>
    </xf>
    <xf numFmtId="165" fontId="12" fillId="6" borderId="5" xfId="2" applyNumberFormat="1" applyFont="1" applyFill="1" applyBorder="1" applyAlignment="1">
      <alignment horizontal="right"/>
    </xf>
    <xf numFmtId="0" fontId="11" fillId="2" borderId="2" xfId="0" applyFont="1" applyFill="1" applyBorder="1"/>
    <xf numFmtId="165" fontId="11" fillId="6" borderId="17" xfId="2" applyNumberFormat="1" applyFont="1" applyFill="1" applyBorder="1" applyAlignment="1">
      <alignment horizontal="right"/>
    </xf>
    <xf numFmtId="0" fontId="8" fillId="4" borderId="8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 applyBorder="1"/>
    <xf numFmtId="0" fontId="13" fillId="2" borderId="0" xfId="0" applyFont="1" applyFill="1"/>
    <xf numFmtId="0" fontId="14" fillId="2" borderId="0" xfId="0" applyFont="1" applyFill="1" applyBorder="1"/>
    <xf numFmtId="165" fontId="14" fillId="3" borderId="16" xfId="2" applyNumberFormat="1" applyFont="1" applyFill="1" applyBorder="1" applyAlignment="1">
      <alignment horizontal="right"/>
    </xf>
    <xf numFmtId="165" fontId="14" fillId="6" borderId="0" xfId="2" applyNumberFormat="1" applyFont="1" applyFill="1" applyBorder="1" applyAlignment="1">
      <alignment horizontal="right"/>
    </xf>
    <xf numFmtId="165" fontId="14" fillId="2" borderId="2" xfId="2" applyNumberFormat="1" applyFont="1" applyFill="1" applyBorder="1" applyAlignment="1">
      <alignment horizontal="right"/>
    </xf>
    <xf numFmtId="165" fontId="14" fillId="2" borderId="0" xfId="2" applyNumberFormat="1" applyFont="1" applyFill="1" applyBorder="1" applyAlignment="1">
      <alignment horizontal="right"/>
    </xf>
    <xf numFmtId="165" fontId="14" fillId="6" borderId="3" xfId="2" applyNumberFormat="1" applyFont="1" applyFill="1" applyBorder="1" applyAlignment="1">
      <alignment horizontal="right"/>
    </xf>
    <xf numFmtId="165" fontId="14" fillId="6" borderId="2" xfId="2" applyNumberFormat="1" applyFont="1" applyFill="1" applyBorder="1" applyAlignment="1">
      <alignment horizontal="right"/>
    </xf>
    <xf numFmtId="165" fontId="14" fillId="2" borderId="3" xfId="2" applyNumberFormat="1" applyFont="1" applyFill="1" applyBorder="1" applyAlignment="1">
      <alignment horizontal="right"/>
    </xf>
    <xf numFmtId="165" fontId="13" fillId="2" borderId="0" xfId="0" applyNumberFormat="1" applyFont="1" applyFill="1"/>
    <xf numFmtId="0" fontId="8" fillId="4" borderId="8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</cellXfs>
  <cellStyles count="3">
    <cellStyle name="Excel Built-in Normal 2" xfId="2"/>
    <cellStyle name="Normalny" xfId="0" builtinId="0"/>
    <cellStyle name="Walutowy 61" xfId="1"/>
  </cellStyles>
  <dxfs count="0"/>
  <tableStyles count="0" defaultTableStyle="TableStyleMedium2" defaultPivotStyle="PivotStyleLight16"/>
  <colors>
    <mruColors>
      <color rgb="FFF4F4F4"/>
      <color rgb="FF00B27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19050</xdr:rowOff>
    </xdr:from>
    <xdr:to>
      <xdr:col>8</xdr:col>
      <xdr:colOff>878840</xdr:colOff>
      <xdr:row>3</xdr:row>
      <xdr:rowOff>76200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57875" y="1905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0</xdr:rowOff>
    </xdr:from>
    <xdr:to>
      <xdr:col>20</xdr:col>
      <xdr:colOff>821690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9160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0</xdr:row>
      <xdr:rowOff>0</xdr:rowOff>
    </xdr:from>
    <xdr:to>
      <xdr:col>10</xdr:col>
      <xdr:colOff>764540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38875" y="0"/>
          <a:ext cx="156464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T5683"/>
  <sheetViews>
    <sheetView tabSelected="1" zoomScaleNormal="100" workbookViewId="0"/>
  </sheetViews>
  <sheetFormatPr defaultRowHeight="14.5"/>
  <cols>
    <col min="1" max="1" width="3.54296875" style="1" customWidth="1"/>
    <col min="2" max="2" width="36.54296875" customWidth="1"/>
    <col min="3" max="9" width="13.54296875" customWidth="1"/>
    <col min="10" max="852" width="9.1796875" style="1"/>
  </cols>
  <sheetData>
    <row r="1" spans="2:10" s="1" customFormat="1" ht="16.5" customHeight="1"/>
    <row r="2" spans="2:10" s="1" customFormat="1" ht="16.5" customHeight="1"/>
    <row r="3" spans="2:10" s="1" customFormat="1" ht="16.5" customHeight="1"/>
    <row r="4" spans="2:10" s="1" customFormat="1" ht="24.75" customHeight="1">
      <c r="B4" s="77" t="s">
        <v>90</v>
      </c>
      <c r="C4" s="77"/>
      <c r="D4" s="77"/>
      <c r="E4" s="77"/>
      <c r="F4" s="77"/>
      <c r="G4" s="77"/>
      <c r="H4" s="77"/>
      <c r="I4" s="77"/>
      <c r="J4" s="6"/>
    </row>
    <row r="5" spans="2:10" s="1" customFormat="1" ht="24.75" customHeight="1">
      <c r="B5" s="77"/>
      <c r="C5" s="77"/>
      <c r="D5" s="77"/>
      <c r="E5" s="77"/>
      <c r="F5" s="77"/>
      <c r="G5" s="77"/>
      <c r="H5" s="77"/>
      <c r="I5" s="77"/>
      <c r="J5" s="6"/>
    </row>
    <row r="6" spans="2:10" s="1" customFormat="1"/>
    <row r="7" spans="2:10" ht="5.25" customHeight="1">
      <c r="B7" s="78" t="s">
        <v>61</v>
      </c>
      <c r="C7" s="58"/>
      <c r="D7" s="8"/>
      <c r="E7" s="40"/>
      <c r="F7" s="80"/>
      <c r="G7" s="80"/>
      <c r="H7" s="80"/>
      <c r="I7" s="80"/>
    </row>
    <row r="8" spans="2:10" ht="33" customHeight="1">
      <c r="B8" s="79"/>
      <c r="C8" s="9" t="s">
        <v>89</v>
      </c>
      <c r="D8" s="9" t="s">
        <v>66</v>
      </c>
      <c r="E8" s="9" t="s">
        <v>62</v>
      </c>
      <c r="F8" s="9" t="s">
        <v>4</v>
      </c>
      <c r="G8" s="10" t="s">
        <v>1</v>
      </c>
      <c r="H8" s="10" t="s">
        <v>2</v>
      </c>
      <c r="I8" s="10" t="s">
        <v>3</v>
      </c>
    </row>
    <row r="9" spans="2:10" s="1" customFormat="1">
      <c r="B9" s="12" t="s">
        <v>10</v>
      </c>
      <c r="C9" s="17">
        <v>233106</v>
      </c>
      <c r="D9" s="15">
        <v>281473</v>
      </c>
      <c r="E9" s="15">
        <v>269188</v>
      </c>
      <c r="F9" s="15">
        <v>245216</v>
      </c>
      <c r="G9" s="15">
        <v>274671</v>
      </c>
      <c r="H9" s="15">
        <v>197785</v>
      </c>
      <c r="I9" s="15">
        <v>209884</v>
      </c>
    </row>
    <row r="10" spans="2:10" s="1" customFormat="1">
      <c r="B10" s="12" t="s">
        <v>11</v>
      </c>
      <c r="C10" s="17">
        <v>5629</v>
      </c>
      <c r="D10" s="15">
        <v>6651</v>
      </c>
      <c r="E10" s="15">
        <v>4457</v>
      </c>
      <c r="F10" s="15">
        <v>5284</v>
      </c>
      <c r="G10" s="15">
        <v>5754</v>
      </c>
      <c r="H10" s="15">
        <v>6071</v>
      </c>
      <c r="I10" s="15">
        <v>4992</v>
      </c>
    </row>
    <row r="11" spans="2:10" s="1" customFormat="1">
      <c r="B11" s="12" t="s">
        <v>12</v>
      </c>
      <c r="C11" s="17">
        <v>569</v>
      </c>
      <c r="D11" s="15">
        <v>177</v>
      </c>
      <c r="E11" s="15">
        <v>122</v>
      </c>
      <c r="F11" s="15">
        <v>76</v>
      </c>
      <c r="G11" s="15">
        <v>2117</v>
      </c>
      <c r="H11" s="15">
        <v>578</v>
      </c>
      <c r="I11" s="15">
        <v>683</v>
      </c>
    </row>
    <row r="12" spans="2:10" s="1" customFormat="1">
      <c r="B12" s="13" t="s">
        <v>27</v>
      </c>
      <c r="C12" s="18">
        <f t="shared" ref="C12" si="0">SUM(C9:C11)</f>
        <v>239304</v>
      </c>
      <c r="D12" s="19">
        <f t="shared" ref="D12:E12" si="1">SUM(D9:D11)</f>
        <v>288301</v>
      </c>
      <c r="E12" s="19">
        <f t="shared" si="1"/>
        <v>273767</v>
      </c>
      <c r="F12" s="19">
        <f t="shared" ref="F12" si="2">SUM(F9:F11)</f>
        <v>250576</v>
      </c>
      <c r="G12" s="19">
        <f>SUM(G9:G11)</f>
        <v>282542</v>
      </c>
      <c r="H12" s="19">
        <f>SUM(H9:H11)</f>
        <v>204434</v>
      </c>
      <c r="I12" s="19">
        <f>SUM(I9:I11)</f>
        <v>215559</v>
      </c>
    </row>
    <row r="13" spans="2:10" s="1" customFormat="1" ht="7.5" customHeight="1">
      <c r="B13" s="12"/>
      <c r="C13" s="14"/>
      <c r="D13" s="15"/>
      <c r="E13" s="15"/>
      <c r="F13" s="15"/>
      <c r="G13" s="15"/>
      <c r="H13" s="15"/>
      <c r="I13" s="15"/>
    </row>
    <row r="14" spans="2:10" s="1" customFormat="1">
      <c r="B14" s="12" t="s">
        <v>13</v>
      </c>
      <c r="C14" s="17">
        <v>-86024</v>
      </c>
      <c r="D14" s="15">
        <v>-78478</v>
      </c>
      <c r="E14" s="15">
        <v>-73150</v>
      </c>
      <c r="F14" s="15">
        <v>-71864</v>
      </c>
      <c r="G14" s="15">
        <v>-68127</v>
      </c>
      <c r="H14" s="15">
        <v>-54994</v>
      </c>
      <c r="I14" s="15">
        <v>-49295</v>
      </c>
    </row>
    <row r="15" spans="2:10" s="1" customFormat="1">
      <c r="B15" s="12" t="s">
        <v>0</v>
      </c>
      <c r="C15" s="17">
        <v>-37716</v>
      </c>
      <c r="D15" s="15">
        <v>-33322</v>
      </c>
      <c r="E15" s="15">
        <v>-24841</v>
      </c>
      <c r="F15" s="15">
        <v>-49338</v>
      </c>
      <c r="G15" s="15">
        <v>-28181</v>
      </c>
      <c r="H15" s="15">
        <v>-23584</v>
      </c>
      <c r="I15" s="15">
        <v>-19176</v>
      </c>
    </row>
    <row r="16" spans="2:10" s="1" customFormat="1">
      <c r="B16" s="12" t="s">
        <v>14</v>
      </c>
      <c r="C16" s="17">
        <v>-24638</v>
      </c>
      <c r="D16" s="15">
        <v>-24909</v>
      </c>
      <c r="E16" s="15">
        <v>-21943</v>
      </c>
      <c r="F16" s="15">
        <v>-20620</v>
      </c>
      <c r="G16" s="15">
        <v>-18660</v>
      </c>
      <c r="H16" s="15">
        <v>-17553</v>
      </c>
      <c r="I16" s="15">
        <v>-20276</v>
      </c>
    </row>
    <row r="17" spans="2:10" s="1" customFormat="1">
      <c r="B17" s="12" t="s">
        <v>15</v>
      </c>
      <c r="C17" s="17">
        <v>-3158</v>
      </c>
      <c r="D17" s="15">
        <v>-7815</v>
      </c>
      <c r="E17" s="15">
        <v>-7934</v>
      </c>
      <c r="F17" s="15">
        <v>-8698</v>
      </c>
      <c r="G17" s="15">
        <v>-7898</v>
      </c>
      <c r="H17" s="15">
        <v>-6815</v>
      </c>
      <c r="I17" s="15">
        <v>-6520</v>
      </c>
    </row>
    <row r="18" spans="2:10" s="1" customFormat="1">
      <c r="B18" s="12" t="s">
        <v>16</v>
      </c>
      <c r="C18" s="17">
        <v>-6753</v>
      </c>
      <c r="D18" s="15">
        <v>-3931</v>
      </c>
      <c r="E18" s="15">
        <v>-6054</v>
      </c>
      <c r="F18" s="15">
        <v>-5423</v>
      </c>
      <c r="G18" s="15">
        <v>-5804</v>
      </c>
      <c r="H18" s="15">
        <v>-5746</v>
      </c>
      <c r="I18" s="15">
        <v>-3888</v>
      </c>
    </row>
    <row r="19" spans="2:10" s="1" customFormat="1">
      <c r="B19" s="16" t="s">
        <v>67</v>
      </c>
      <c r="C19" s="17">
        <v>-2950</v>
      </c>
      <c r="D19" s="15">
        <v>-2340</v>
      </c>
      <c r="E19" s="15">
        <v>-2059</v>
      </c>
      <c r="F19" s="15">
        <v>-2597</v>
      </c>
      <c r="G19" s="15">
        <v>-1824</v>
      </c>
      <c r="H19" s="15">
        <v>-1933</v>
      </c>
      <c r="I19" s="15">
        <v>-724</v>
      </c>
    </row>
    <row r="20" spans="2:10" s="1" customFormat="1">
      <c r="B20" s="16" t="s">
        <v>17</v>
      </c>
      <c r="C20" s="17">
        <v>-8329</v>
      </c>
      <c r="D20" s="15">
        <v>-7627</v>
      </c>
      <c r="E20" s="15">
        <v>-5964</v>
      </c>
      <c r="F20" s="15">
        <v>-4182</v>
      </c>
      <c r="G20" s="15">
        <v>-3915</v>
      </c>
      <c r="H20" s="15">
        <v>-3914</v>
      </c>
      <c r="I20" s="15">
        <v>-3588</v>
      </c>
    </row>
    <row r="21" spans="2:10" s="1" customFormat="1">
      <c r="B21" s="16" t="s">
        <v>18</v>
      </c>
      <c r="C21" s="17">
        <v>-4324</v>
      </c>
      <c r="D21" s="15">
        <v>-14070</v>
      </c>
      <c r="E21" s="15">
        <v>-3552</v>
      </c>
      <c r="F21" s="15">
        <v>-5739</v>
      </c>
      <c r="G21" s="15">
        <v>-7063</v>
      </c>
      <c r="H21" s="15">
        <v>-3517</v>
      </c>
      <c r="I21" s="15">
        <v>-5825</v>
      </c>
    </row>
    <row r="22" spans="2:10" s="1" customFormat="1">
      <c r="B22" s="13" t="s">
        <v>19</v>
      </c>
      <c r="C22" s="18">
        <f t="shared" ref="C22" si="3">SUM(C14:C21)</f>
        <v>-173892</v>
      </c>
      <c r="D22" s="19">
        <f t="shared" ref="D22:E22" si="4">SUM(D14:D21)</f>
        <v>-172492</v>
      </c>
      <c r="E22" s="19">
        <f t="shared" si="4"/>
        <v>-145497</v>
      </c>
      <c r="F22" s="19">
        <f t="shared" ref="F22" si="5">SUM(F14:F21)</f>
        <v>-168461</v>
      </c>
      <c r="G22" s="19">
        <f>SUM(G14:G21)</f>
        <v>-141472</v>
      </c>
      <c r="H22" s="19">
        <f>SUM(H14:H21)</f>
        <v>-118056</v>
      </c>
      <c r="I22" s="19">
        <f>SUM(I14:I21)</f>
        <v>-109292</v>
      </c>
    </row>
    <row r="23" spans="2:10" s="1" customFormat="1">
      <c r="B23" s="13" t="s">
        <v>20</v>
      </c>
      <c r="C23" s="18">
        <f t="shared" ref="C23" si="6">SUM(C12,C22:C22)</f>
        <v>65412</v>
      </c>
      <c r="D23" s="19">
        <f t="shared" ref="D23:E23" si="7">SUM(D12,D22:D22)</f>
        <v>115809</v>
      </c>
      <c r="E23" s="19">
        <f t="shared" si="7"/>
        <v>128270</v>
      </c>
      <c r="F23" s="19">
        <f t="shared" ref="F23" si="8">SUM(F12,F22:F22)</f>
        <v>82115</v>
      </c>
      <c r="G23" s="19">
        <f>SUM(G12,G22:G22)</f>
        <v>141070</v>
      </c>
      <c r="H23" s="19">
        <f>SUM(H12,H22:H22)</f>
        <v>86378</v>
      </c>
      <c r="I23" s="19">
        <f>SUM(I12,I22:I22)</f>
        <v>106267</v>
      </c>
    </row>
    <row r="24" spans="2:10" s="1" customFormat="1">
      <c r="B24" s="41" t="s">
        <v>21</v>
      </c>
      <c r="C24" s="17">
        <v>0</v>
      </c>
      <c r="D24" s="42">
        <v>0</v>
      </c>
      <c r="E24" s="42">
        <v>-5612</v>
      </c>
      <c r="F24" s="42">
        <v>0</v>
      </c>
      <c r="G24" s="42">
        <v>0</v>
      </c>
      <c r="H24" s="42">
        <v>0</v>
      </c>
      <c r="I24" s="42">
        <v>0</v>
      </c>
    </row>
    <row r="25" spans="2:10" s="1" customFormat="1">
      <c r="B25" s="16" t="s">
        <v>22</v>
      </c>
      <c r="C25" s="17">
        <v>5901</v>
      </c>
      <c r="D25" s="15">
        <v>9083</v>
      </c>
      <c r="E25" s="15">
        <v>6318</v>
      </c>
      <c r="F25" s="15">
        <v>12122</v>
      </c>
      <c r="G25" s="15">
        <v>10444</v>
      </c>
      <c r="H25" s="15">
        <v>11853</v>
      </c>
      <c r="I25" s="15">
        <v>5442</v>
      </c>
    </row>
    <row r="26" spans="2:10" s="1" customFormat="1">
      <c r="B26" s="16" t="s">
        <v>23</v>
      </c>
      <c r="C26" s="17">
        <v>-1877</v>
      </c>
      <c r="D26" s="15">
        <v>-221</v>
      </c>
      <c r="E26" s="15">
        <v>-14291</v>
      </c>
      <c r="F26" s="15">
        <v>-955</v>
      </c>
      <c r="G26" s="15">
        <v>-3146</v>
      </c>
      <c r="H26" s="15">
        <v>-1203</v>
      </c>
      <c r="I26" s="15">
        <v>-5346</v>
      </c>
    </row>
    <row r="27" spans="2:10" s="1" customFormat="1">
      <c r="B27" s="13" t="s">
        <v>24</v>
      </c>
      <c r="C27" s="18">
        <f t="shared" ref="C27" si="9">SUM(C23:C26)</f>
        <v>69436</v>
      </c>
      <c r="D27" s="19">
        <f t="shared" ref="D27:E27" si="10">SUM(D23:D26)</f>
        <v>124671</v>
      </c>
      <c r="E27" s="19">
        <f t="shared" si="10"/>
        <v>114685</v>
      </c>
      <c r="F27" s="19">
        <f t="shared" ref="F27" si="11">SUM(F23:F26)</f>
        <v>93282</v>
      </c>
      <c r="G27" s="19">
        <f>SUM(G23:G26)</f>
        <v>148368</v>
      </c>
      <c r="H27" s="19">
        <f>SUM(H23:H26)</f>
        <v>97028</v>
      </c>
      <c r="I27" s="19">
        <f>SUM(I23:I26)</f>
        <v>106363</v>
      </c>
    </row>
    <row r="28" spans="2:10" s="1" customFormat="1">
      <c r="B28" s="16" t="s">
        <v>25</v>
      </c>
      <c r="C28" s="17">
        <v>-11735</v>
      </c>
      <c r="D28" s="15">
        <v>-23200</v>
      </c>
      <c r="E28" s="15">
        <v>-21712</v>
      </c>
      <c r="F28" s="15">
        <v>-15575</v>
      </c>
      <c r="G28" s="15">
        <v>-29333</v>
      </c>
      <c r="H28" s="15">
        <v>-19964</v>
      </c>
      <c r="I28" s="15">
        <v>-24431</v>
      </c>
    </row>
    <row r="29" spans="2:10" s="1" customFormat="1">
      <c r="B29" s="13" t="s">
        <v>26</v>
      </c>
      <c r="C29" s="18">
        <f t="shared" ref="C29" si="12">SUM(C27:C28)</f>
        <v>57701</v>
      </c>
      <c r="D29" s="19">
        <f t="shared" ref="D29:E29" si="13">SUM(D27:D28)</f>
        <v>101471</v>
      </c>
      <c r="E29" s="19">
        <f t="shared" si="13"/>
        <v>92973</v>
      </c>
      <c r="F29" s="19">
        <f t="shared" ref="F29" si="14">SUM(F27:F28)</f>
        <v>77707</v>
      </c>
      <c r="G29" s="19">
        <f>SUM(G27:G28)</f>
        <v>119035</v>
      </c>
      <c r="H29" s="19">
        <f>SUM(H27:H28)</f>
        <v>77064</v>
      </c>
      <c r="I29" s="19">
        <f>SUM(I27:I28)</f>
        <v>81932</v>
      </c>
    </row>
    <row r="30" spans="2:10" s="1" customFormat="1" ht="6.75" customHeight="1">
      <c r="B30" s="3"/>
      <c r="C30" s="3"/>
      <c r="D30" s="2"/>
      <c r="E30" s="2"/>
      <c r="F30" s="2"/>
      <c r="G30" s="2"/>
      <c r="H30" s="2"/>
      <c r="I30" s="3"/>
      <c r="J30" s="5"/>
    </row>
    <row r="31" spans="2:10" s="1" customFormat="1">
      <c r="B31" s="11" t="s">
        <v>9</v>
      </c>
      <c r="C31" s="64"/>
      <c r="D31" s="4"/>
      <c r="E31" s="4"/>
      <c r="F31" s="4"/>
      <c r="G31" s="2"/>
      <c r="H31" s="2"/>
    </row>
    <row r="32" spans="2:10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</sheetData>
  <mergeCells count="3">
    <mergeCell ref="B4:I5"/>
    <mergeCell ref="B7:B8"/>
    <mergeCell ref="F7:I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6" min="7" max="47" man="1"/>
    <brk id="7" min="7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F5680"/>
  <sheetViews>
    <sheetView zoomScaleNormal="100" workbookViewId="0">
      <selection activeCell="U8" sqref="C7:U8"/>
    </sheetView>
  </sheetViews>
  <sheetFormatPr defaultRowHeight="14.5"/>
  <cols>
    <col min="1" max="1" width="3.54296875" style="1" customWidth="1"/>
    <col min="2" max="2" width="36.81640625" customWidth="1"/>
    <col min="3" max="21" width="12.7265625" customWidth="1"/>
    <col min="22" max="864" width="9" style="1"/>
  </cols>
  <sheetData>
    <row r="1" spans="2:22" s="1" customFormat="1" ht="16.5" customHeight="1"/>
    <row r="2" spans="2:22" s="1" customFormat="1" ht="16.5" customHeight="1"/>
    <row r="3" spans="2:22" s="1" customFormat="1" ht="16.5" customHeight="1"/>
    <row r="4" spans="2:22" s="1" customFormat="1" ht="15" customHeight="1">
      <c r="B4" s="77" t="s">
        <v>28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2:22" s="1" customFormat="1" ht="15" customHeight="1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2:22" s="1" customFormat="1"/>
    <row r="7" spans="2:22" ht="15" customHeight="1">
      <c r="B7" s="78" t="s">
        <v>61</v>
      </c>
      <c r="C7" s="76"/>
      <c r="D7" s="81" t="s">
        <v>29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2:22" ht="33" customHeight="1">
      <c r="B8" s="79"/>
      <c r="C8" s="22" t="s">
        <v>93</v>
      </c>
      <c r="D8" s="22" t="s">
        <v>92</v>
      </c>
      <c r="E8" s="20" t="s">
        <v>91</v>
      </c>
      <c r="F8" s="22" t="s">
        <v>88</v>
      </c>
      <c r="G8" s="20" t="s">
        <v>87</v>
      </c>
      <c r="H8" s="20" t="s">
        <v>86</v>
      </c>
      <c r="I8" s="21" t="s">
        <v>73</v>
      </c>
      <c r="J8" s="22" t="s">
        <v>74</v>
      </c>
      <c r="K8" s="20" t="s">
        <v>75</v>
      </c>
      <c r="L8" s="20" t="s">
        <v>76</v>
      </c>
      <c r="M8" s="21" t="s">
        <v>77</v>
      </c>
      <c r="N8" s="22" t="s">
        <v>78</v>
      </c>
      <c r="O8" s="20" t="s">
        <v>79</v>
      </c>
      <c r="P8" s="20" t="s">
        <v>80</v>
      </c>
      <c r="Q8" s="21" t="s">
        <v>81</v>
      </c>
      <c r="R8" s="22" t="s">
        <v>82</v>
      </c>
      <c r="S8" s="20" t="s">
        <v>83</v>
      </c>
      <c r="T8" s="20" t="s">
        <v>84</v>
      </c>
      <c r="U8" s="21" t="s">
        <v>85</v>
      </c>
    </row>
    <row r="9" spans="2:22" s="1" customFormat="1">
      <c r="B9" s="12" t="s">
        <v>10</v>
      </c>
      <c r="C9" s="53">
        <v>138648</v>
      </c>
      <c r="D9" s="35">
        <v>210389</v>
      </c>
      <c r="E9" s="52">
        <v>305009</v>
      </c>
      <c r="F9" s="35">
        <v>87877</v>
      </c>
      <c r="G9" s="52">
        <v>59792</v>
      </c>
      <c r="H9" s="52">
        <v>46184</v>
      </c>
      <c r="I9" s="52">
        <v>39253</v>
      </c>
      <c r="J9" s="35">
        <v>41143</v>
      </c>
      <c r="K9" s="52">
        <v>46014</v>
      </c>
      <c r="L9" s="52">
        <v>81765</v>
      </c>
      <c r="M9" s="59">
        <v>112551</v>
      </c>
      <c r="N9" s="48">
        <v>74232</v>
      </c>
      <c r="O9" s="15">
        <v>71996</v>
      </c>
      <c r="P9" s="15">
        <v>65310</v>
      </c>
      <c r="Q9" s="24">
        <v>57650</v>
      </c>
      <c r="R9" s="23">
        <v>92628</v>
      </c>
      <c r="S9" s="15">
        <v>41494</v>
      </c>
      <c r="T9" s="15">
        <v>29629</v>
      </c>
      <c r="U9" s="24">
        <v>81465</v>
      </c>
      <c r="V9" s="7"/>
    </row>
    <row r="10" spans="2:22" s="1" customFormat="1">
      <c r="B10" s="12" t="s">
        <v>11</v>
      </c>
      <c r="C10" s="39">
        <v>977</v>
      </c>
      <c r="D10" s="23">
        <v>1097</v>
      </c>
      <c r="E10" s="15">
        <v>1584</v>
      </c>
      <c r="F10" s="23">
        <v>1167</v>
      </c>
      <c r="G10" s="15">
        <v>1130</v>
      </c>
      <c r="H10" s="15">
        <v>1701</v>
      </c>
      <c r="I10" s="15">
        <v>1631</v>
      </c>
      <c r="J10" s="23">
        <v>1537</v>
      </c>
      <c r="K10" s="15">
        <v>1573</v>
      </c>
      <c r="L10" s="15">
        <v>2366</v>
      </c>
      <c r="M10" s="59">
        <v>1175</v>
      </c>
      <c r="N10" s="48">
        <v>1172</v>
      </c>
      <c r="O10" s="15">
        <v>1038</v>
      </c>
      <c r="P10" s="15">
        <v>1195</v>
      </c>
      <c r="Q10" s="24">
        <v>1052</v>
      </c>
      <c r="R10" s="23">
        <v>1297</v>
      </c>
      <c r="S10" s="15">
        <v>1289</v>
      </c>
      <c r="T10" s="15">
        <v>1404</v>
      </c>
      <c r="U10" s="24">
        <v>1294</v>
      </c>
      <c r="V10" s="7"/>
    </row>
    <row r="11" spans="2:22" s="1" customFormat="1">
      <c r="B11" s="12" t="s">
        <v>12</v>
      </c>
      <c r="C11" s="39">
        <v>5</v>
      </c>
      <c r="D11" s="23">
        <v>8</v>
      </c>
      <c r="E11" s="15">
        <v>71</v>
      </c>
      <c r="F11" s="23">
        <v>527</v>
      </c>
      <c r="G11" s="15">
        <v>30</v>
      </c>
      <c r="H11" s="15">
        <v>6</v>
      </c>
      <c r="I11" s="15">
        <v>6</v>
      </c>
      <c r="J11" s="23">
        <v>106</v>
      </c>
      <c r="K11" s="15">
        <v>-9</v>
      </c>
      <c r="L11" s="15">
        <v>69</v>
      </c>
      <c r="M11" s="59">
        <v>11</v>
      </c>
      <c r="N11" s="48">
        <v>56</v>
      </c>
      <c r="O11" s="15">
        <v>29</v>
      </c>
      <c r="P11" s="15">
        <v>21</v>
      </c>
      <c r="Q11" s="24">
        <v>16</v>
      </c>
      <c r="R11" s="23">
        <v>34</v>
      </c>
      <c r="S11" s="15">
        <v>19</v>
      </c>
      <c r="T11" s="15">
        <v>17</v>
      </c>
      <c r="U11" s="24">
        <v>6</v>
      </c>
      <c r="V11" s="7"/>
    </row>
    <row r="12" spans="2:22" s="1" customFormat="1">
      <c r="B12" s="13" t="s">
        <v>27</v>
      </c>
      <c r="C12" s="54">
        <f>SUM(C9:C11)</f>
        <v>139630</v>
      </c>
      <c r="D12" s="49">
        <f>SUM(D9:D11)</f>
        <v>211494</v>
      </c>
      <c r="E12" s="37">
        <f>SUM(E9:E11)</f>
        <v>306664</v>
      </c>
      <c r="F12" s="49">
        <f>SUM(F9:F11)</f>
        <v>89571</v>
      </c>
      <c r="G12" s="37">
        <f t="shared" ref="G12" si="0">SUM(G9:G11)</f>
        <v>60952</v>
      </c>
      <c r="H12" s="37">
        <f t="shared" ref="H12" si="1">SUM(H9:H11)</f>
        <v>47891</v>
      </c>
      <c r="I12" s="37">
        <f t="shared" ref="I12" si="2">SUM(I9:I11)</f>
        <v>40890</v>
      </c>
      <c r="J12" s="26">
        <f t="shared" ref="J12:K12" si="3">SUM(J9:J11)</f>
        <v>42786</v>
      </c>
      <c r="K12" s="19">
        <f t="shared" si="3"/>
        <v>47578</v>
      </c>
      <c r="L12" s="19">
        <f t="shared" ref="L12" si="4">SUM(L9:L11)</f>
        <v>84200</v>
      </c>
      <c r="M12" s="60">
        <f t="shared" ref="M12" si="5">SUM(M9:M11)</f>
        <v>113737</v>
      </c>
      <c r="N12" s="49">
        <f t="shared" ref="N12" si="6">SUM(N9:N11)</f>
        <v>75460</v>
      </c>
      <c r="O12" s="19">
        <f t="shared" ref="O12" si="7">SUM(O9:O11)</f>
        <v>73063</v>
      </c>
      <c r="P12" s="19">
        <f t="shared" ref="P12:S12" si="8">SUM(P9:P11)</f>
        <v>66526</v>
      </c>
      <c r="Q12" s="25">
        <f t="shared" ref="Q12" si="9">SUM(Q9:Q11)</f>
        <v>58718</v>
      </c>
      <c r="R12" s="26">
        <f t="shared" si="8"/>
        <v>93959</v>
      </c>
      <c r="S12" s="19">
        <f t="shared" si="8"/>
        <v>42802</v>
      </c>
      <c r="T12" s="19">
        <f t="shared" ref="T12:U12" si="10">SUM(T9:T11)</f>
        <v>31050</v>
      </c>
      <c r="U12" s="25">
        <f t="shared" si="10"/>
        <v>82765</v>
      </c>
      <c r="V12" s="7"/>
    </row>
    <row r="13" spans="2:22" s="1" customFormat="1" ht="7.5" customHeight="1">
      <c r="B13" s="12"/>
      <c r="C13" s="39"/>
      <c r="D13" s="23"/>
      <c r="E13" s="15"/>
      <c r="F13" s="23"/>
      <c r="G13" s="15"/>
      <c r="H13" s="15"/>
      <c r="I13" s="15"/>
      <c r="J13" s="61"/>
      <c r="K13" s="16"/>
      <c r="L13" s="16"/>
      <c r="M13" s="59"/>
      <c r="N13" s="48"/>
      <c r="O13" s="16"/>
      <c r="P13" s="16"/>
      <c r="Q13" s="50"/>
      <c r="R13" s="23"/>
      <c r="S13" s="15"/>
      <c r="T13" s="15"/>
      <c r="U13" s="24"/>
      <c r="V13" s="7"/>
    </row>
    <row r="14" spans="2:22" s="1" customFormat="1">
      <c r="B14" s="12" t="s">
        <v>13</v>
      </c>
      <c r="C14" s="39">
        <v>-25385</v>
      </c>
      <c r="D14" s="23">
        <v>-26904</v>
      </c>
      <c r="E14" s="15">
        <v>-38782</v>
      </c>
      <c r="F14" s="23">
        <v>-24126</v>
      </c>
      <c r="G14" s="15">
        <v>-21368</v>
      </c>
      <c r="H14" s="15">
        <v>-20793</v>
      </c>
      <c r="I14" s="15">
        <v>-19737</v>
      </c>
      <c r="J14" s="23">
        <v>-19681</v>
      </c>
      <c r="K14" s="15">
        <v>-19681</v>
      </c>
      <c r="L14" s="15">
        <v>-19664</v>
      </c>
      <c r="M14" s="59">
        <v>-19452</v>
      </c>
      <c r="N14" s="48">
        <v>-19293</v>
      </c>
      <c r="O14" s="15">
        <v>-17590</v>
      </c>
      <c r="P14" s="15">
        <v>-17842</v>
      </c>
      <c r="Q14" s="24">
        <v>-18425</v>
      </c>
      <c r="R14" s="23">
        <v>-17156</v>
      </c>
      <c r="S14" s="15">
        <v>-16174</v>
      </c>
      <c r="T14" s="15">
        <v>-16259</v>
      </c>
      <c r="U14" s="24">
        <v>-22275</v>
      </c>
      <c r="V14" s="7"/>
    </row>
    <row r="15" spans="2:22" s="1" customFormat="1">
      <c r="B15" s="12" t="s">
        <v>0</v>
      </c>
      <c r="C15" s="39">
        <v>-17870</v>
      </c>
      <c r="D15" s="23">
        <v>-22260</v>
      </c>
      <c r="E15" s="15">
        <v>-16740</v>
      </c>
      <c r="F15" s="23">
        <v>-10222</v>
      </c>
      <c r="G15" s="15">
        <v>-8735</v>
      </c>
      <c r="H15" s="15">
        <v>-9581</v>
      </c>
      <c r="I15" s="15">
        <v>-9178</v>
      </c>
      <c r="J15" s="23">
        <v>-7878</v>
      </c>
      <c r="K15" s="15">
        <v>-8669</v>
      </c>
      <c r="L15" s="15">
        <v>-8976</v>
      </c>
      <c r="M15" s="59">
        <v>-7799</v>
      </c>
      <c r="N15" s="48">
        <v>-5558</v>
      </c>
      <c r="O15" s="15">
        <v>-5563</v>
      </c>
      <c r="P15" s="15">
        <v>-6545</v>
      </c>
      <c r="Q15" s="24">
        <v>-7175</v>
      </c>
      <c r="R15" s="23">
        <v>-8997</v>
      </c>
      <c r="S15" s="15">
        <v>-8041</v>
      </c>
      <c r="T15" s="15">
        <v>-24310</v>
      </c>
      <c r="U15" s="24">
        <v>-7990</v>
      </c>
      <c r="V15" s="7"/>
    </row>
    <row r="16" spans="2:22" s="1" customFormat="1">
      <c r="B16" s="12" t="s">
        <v>14</v>
      </c>
      <c r="C16" s="39">
        <v>-7045</v>
      </c>
      <c r="D16" s="23">
        <v>-5465</v>
      </c>
      <c r="E16" s="15">
        <v>-7767</v>
      </c>
      <c r="F16" s="23">
        <v>-7540</v>
      </c>
      <c r="G16" s="15">
        <v>-5737</v>
      </c>
      <c r="H16" s="15">
        <v>-5546</v>
      </c>
      <c r="I16" s="15">
        <v>-5815</v>
      </c>
      <c r="J16" s="23">
        <v>-6575</v>
      </c>
      <c r="K16" s="15">
        <v>-5605</v>
      </c>
      <c r="L16" s="15">
        <v>-5891</v>
      </c>
      <c r="M16" s="59">
        <v>-6838</v>
      </c>
      <c r="N16" s="48">
        <v>-6514</v>
      </c>
      <c r="O16" s="15">
        <v>-5304</v>
      </c>
      <c r="P16" s="15">
        <v>-5774</v>
      </c>
      <c r="Q16" s="24">
        <v>-4351</v>
      </c>
      <c r="R16" s="23">
        <v>-5509</v>
      </c>
      <c r="S16" s="15">
        <v>-4295</v>
      </c>
      <c r="T16" s="15">
        <v>-6856</v>
      </c>
      <c r="U16" s="24">
        <v>-3960</v>
      </c>
      <c r="V16" s="7"/>
    </row>
    <row r="17" spans="2:22" s="1" customFormat="1">
      <c r="B17" s="12" t="s">
        <v>15</v>
      </c>
      <c r="C17" s="39">
        <v>-1043</v>
      </c>
      <c r="D17" s="23">
        <v>-933</v>
      </c>
      <c r="E17" s="15">
        <v>-968</v>
      </c>
      <c r="F17" s="23">
        <v>-742</v>
      </c>
      <c r="G17" s="15">
        <v>-884</v>
      </c>
      <c r="H17" s="15">
        <v>-790</v>
      </c>
      <c r="I17" s="15">
        <v>-742</v>
      </c>
      <c r="J17" s="23">
        <v>-1954</v>
      </c>
      <c r="K17" s="15">
        <v>-1946</v>
      </c>
      <c r="L17" s="15">
        <v>-1976</v>
      </c>
      <c r="M17" s="59">
        <v>-1939</v>
      </c>
      <c r="N17" s="48">
        <v>-2322</v>
      </c>
      <c r="O17" s="15">
        <v>-1849</v>
      </c>
      <c r="P17" s="15">
        <v>-1851</v>
      </c>
      <c r="Q17" s="24">
        <v>-1912</v>
      </c>
      <c r="R17" s="23">
        <v>-2257</v>
      </c>
      <c r="S17" s="15">
        <v>-1960</v>
      </c>
      <c r="T17" s="15">
        <v>-2093</v>
      </c>
      <c r="U17" s="24">
        <v>-2388</v>
      </c>
      <c r="V17" s="7"/>
    </row>
    <row r="18" spans="2:22" s="1" customFormat="1">
      <c r="B18" s="12" t="s">
        <v>16</v>
      </c>
      <c r="C18" s="39">
        <v>-1832</v>
      </c>
      <c r="D18" s="23">
        <v>-1954</v>
      </c>
      <c r="E18" s="15">
        <v>-1861</v>
      </c>
      <c r="F18" s="23">
        <v>-1720</v>
      </c>
      <c r="G18" s="15">
        <v>-1795</v>
      </c>
      <c r="H18" s="15">
        <v>-1450</v>
      </c>
      <c r="I18" s="15">
        <v>-1788</v>
      </c>
      <c r="J18" s="23">
        <v>-794</v>
      </c>
      <c r="K18" s="15">
        <v>-883</v>
      </c>
      <c r="L18" s="15">
        <v>-775</v>
      </c>
      <c r="M18" s="59">
        <v>-1479</v>
      </c>
      <c r="N18" s="48">
        <v>-1482</v>
      </c>
      <c r="O18" s="15">
        <v>-1551</v>
      </c>
      <c r="P18" s="15">
        <v>-1691</v>
      </c>
      <c r="Q18" s="24">
        <v>-1330</v>
      </c>
      <c r="R18" s="23">
        <v>-1319</v>
      </c>
      <c r="S18" s="15">
        <v>-1327</v>
      </c>
      <c r="T18" s="15">
        <v>-1388</v>
      </c>
      <c r="U18" s="24">
        <v>-1389</v>
      </c>
      <c r="V18" s="7"/>
    </row>
    <row r="19" spans="2:22" s="1" customFormat="1">
      <c r="B19" s="16" t="s">
        <v>67</v>
      </c>
      <c r="C19" s="39">
        <v>-1026</v>
      </c>
      <c r="D19" s="23">
        <v>-723</v>
      </c>
      <c r="E19" s="15">
        <v>-669</v>
      </c>
      <c r="F19" s="23">
        <v>-869</v>
      </c>
      <c r="G19" s="15">
        <v>-551</v>
      </c>
      <c r="H19" s="15">
        <v>-822</v>
      </c>
      <c r="I19" s="15">
        <v>-708</v>
      </c>
      <c r="J19" s="23">
        <v>-505</v>
      </c>
      <c r="K19" s="15">
        <v>-912</v>
      </c>
      <c r="L19" s="15">
        <v>-556</v>
      </c>
      <c r="M19" s="59">
        <v>-367</v>
      </c>
      <c r="N19" s="48">
        <v>-350</v>
      </c>
      <c r="O19" s="15">
        <v>-363</v>
      </c>
      <c r="P19" s="15">
        <v>-327</v>
      </c>
      <c r="Q19" s="24">
        <v>-1019</v>
      </c>
      <c r="R19" s="23">
        <v>-689</v>
      </c>
      <c r="S19" s="15">
        <v>-1018</v>
      </c>
      <c r="T19" s="15">
        <v>-577</v>
      </c>
      <c r="U19" s="24">
        <v>-313</v>
      </c>
      <c r="V19" s="7"/>
    </row>
    <row r="20" spans="2:22" s="1" customFormat="1">
      <c r="B20" s="16" t="s">
        <v>17</v>
      </c>
      <c r="C20" s="39">
        <v>-5480</v>
      </c>
      <c r="D20" s="23">
        <v>-5984</v>
      </c>
      <c r="E20" s="15">
        <v>-4540</v>
      </c>
      <c r="F20" s="23">
        <v>-2282</v>
      </c>
      <c r="G20" s="15">
        <v>-2143</v>
      </c>
      <c r="H20" s="15">
        <v>-1872</v>
      </c>
      <c r="I20" s="15">
        <v>-2032</v>
      </c>
      <c r="J20" s="23">
        <v>-1984</v>
      </c>
      <c r="K20" s="15">
        <v>-1609</v>
      </c>
      <c r="L20" s="15">
        <v>-1699</v>
      </c>
      <c r="M20" s="59">
        <v>-2335</v>
      </c>
      <c r="N20" s="48">
        <v>-2147</v>
      </c>
      <c r="O20" s="15">
        <v>-1196</v>
      </c>
      <c r="P20" s="15">
        <v>-1122</v>
      </c>
      <c r="Q20" s="24">
        <v>-1499</v>
      </c>
      <c r="R20" s="23">
        <v>-939</v>
      </c>
      <c r="S20" s="15">
        <v>-932</v>
      </c>
      <c r="T20" s="15">
        <v>-1202</v>
      </c>
      <c r="U20" s="24">
        <v>-1109</v>
      </c>
      <c r="V20" s="7"/>
    </row>
    <row r="21" spans="2:22" s="1" customFormat="1">
      <c r="B21" s="16" t="s">
        <v>18</v>
      </c>
      <c r="C21" s="39">
        <v>-457</v>
      </c>
      <c r="D21" s="23">
        <v>-1498</v>
      </c>
      <c r="E21" s="15">
        <v>-1202</v>
      </c>
      <c r="F21" s="23">
        <v>177</v>
      </c>
      <c r="G21" s="15">
        <v>-1767</v>
      </c>
      <c r="H21" s="15">
        <v>-1636</v>
      </c>
      <c r="I21" s="15">
        <v>-1098</v>
      </c>
      <c r="J21" s="23">
        <v>-1491</v>
      </c>
      <c r="K21" s="15">
        <v>-9532</v>
      </c>
      <c r="L21" s="15">
        <v>-2213</v>
      </c>
      <c r="M21" s="59">
        <v>-834</v>
      </c>
      <c r="N21" s="48">
        <v>-568</v>
      </c>
      <c r="O21" s="15">
        <v>-1309</v>
      </c>
      <c r="P21" s="15">
        <v>-821</v>
      </c>
      <c r="Q21" s="24">
        <v>-854</v>
      </c>
      <c r="R21" s="23">
        <v>-2023</v>
      </c>
      <c r="S21" s="15">
        <v>-631</v>
      </c>
      <c r="T21" s="15">
        <v>-2045</v>
      </c>
      <c r="U21" s="24">
        <v>-1040</v>
      </c>
      <c r="V21" s="7"/>
    </row>
    <row r="22" spans="2:22" s="1" customFormat="1">
      <c r="B22" s="13" t="s">
        <v>19</v>
      </c>
      <c r="C22" s="54">
        <f>SUM(C14:C21)</f>
        <v>-60138</v>
      </c>
      <c r="D22" s="49">
        <f>SUM(D14:D21)</f>
        <v>-65721</v>
      </c>
      <c r="E22" s="37">
        <f>SUM(E14:E21)</f>
        <v>-72529</v>
      </c>
      <c r="F22" s="49">
        <f>SUM(F14:F21)</f>
        <v>-47324</v>
      </c>
      <c r="G22" s="37">
        <f t="shared" ref="G22" si="11">SUM(G14:G21)</f>
        <v>-42980</v>
      </c>
      <c r="H22" s="37">
        <f t="shared" ref="H22" si="12">SUM(H14:H21)</f>
        <v>-42490</v>
      </c>
      <c r="I22" s="37">
        <f t="shared" ref="I22" si="13">SUM(I14:I21)</f>
        <v>-41098</v>
      </c>
      <c r="J22" s="26">
        <f>SUM(J14:J21)</f>
        <v>-40862</v>
      </c>
      <c r="K22" s="19">
        <f>SUM(K14:K21)</f>
        <v>-48837</v>
      </c>
      <c r="L22" s="19">
        <f>SUM(L14:L21)</f>
        <v>-41750</v>
      </c>
      <c r="M22" s="60">
        <f>SUM(M14:M21)</f>
        <v>-41043</v>
      </c>
      <c r="N22" s="49">
        <f t="shared" ref="N22" si="14">SUM(N14:N21)</f>
        <v>-38234</v>
      </c>
      <c r="O22" s="19">
        <f t="shared" ref="O22:Q22" si="15">SUM(O14:O21)</f>
        <v>-34725</v>
      </c>
      <c r="P22" s="19">
        <f t="shared" si="15"/>
        <v>-35973</v>
      </c>
      <c r="Q22" s="25">
        <f t="shared" si="15"/>
        <v>-36565</v>
      </c>
      <c r="R22" s="26">
        <f t="shared" ref="R22:S22" si="16">SUM(R14:R21)</f>
        <v>-38889</v>
      </c>
      <c r="S22" s="19">
        <f t="shared" si="16"/>
        <v>-34378</v>
      </c>
      <c r="T22" s="19">
        <f t="shared" ref="T22:U22" si="17">SUM(T14:T21)</f>
        <v>-54730</v>
      </c>
      <c r="U22" s="25">
        <f t="shared" si="17"/>
        <v>-40464</v>
      </c>
      <c r="V22" s="7"/>
    </row>
    <row r="23" spans="2:22" s="1" customFormat="1">
      <c r="B23" s="13" t="s">
        <v>70</v>
      </c>
      <c r="C23" s="54">
        <f>C12+C22</f>
        <v>79492</v>
      </c>
      <c r="D23" s="49">
        <f>D12+D22</f>
        <v>145773</v>
      </c>
      <c r="E23" s="37">
        <f>E12+E22</f>
        <v>234135</v>
      </c>
      <c r="F23" s="49">
        <f>SUM(F12,F22)</f>
        <v>42247</v>
      </c>
      <c r="G23" s="37">
        <f t="shared" ref="G23" si="18">SUM(G12,G22:G22)</f>
        <v>17972</v>
      </c>
      <c r="H23" s="37">
        <f t="shared" ref="H23" si="19">SUM(H12,H22:H22)</f>
        <v>5401</v>
      </c>
      <c r="I23" s="37">
        <f t="shared" ref="I23" si="20">SUM(I12,I22:I22)</f>
        <v>-208</v>
      </c>
      <c r="J23" s="26">
        <f t="shared" ref="J23:K23" si="21">SUM(J12,J22:J22)</f>
        <v>1924</v>
      </c>
      <c r="K23" s="19">
        <f t="shared" si="21"/>
        <v>-1259</v>
      </c>
      <c r="L23" s="19">
        <f t="shared" ref="L23" si="22">SUM(L12,L22:L22)</f>
        <v>42450</v>
      </c>
      <c r="M23" s="60">
        <f t="shared" ref="M23" si="23">SUM(M12,M22:M22)</f>
        <v>72694</v>
      </c>
      <c r="N23" s="49">
        <f t="shared" ref="N23" si="24">SUM(N12,N22:N22)</f>
        <v>37226</v>
      </c>
      <c r="O23" s="19">
        <f t="shared" ref="O23:Q23" si="25">SUM(O12,O22:O22)</f>
        <v>38338</v>
      </c>
      <c r="P23" s="19">
        <f t="shared" si="25"/>
        <v>30553</v>
      </c>
      <c r="Q23" s="25">
        <f t="shared" si="25"/>
        <v>22153</v>
      </c>
      <c r="R23" s="26">
        <f t="shared" ref="R23:S23" si="26">SUM(R12,R22:R22)</f>
        <v>55070</v>
      </c>
      <c r="S23" s="19">
        <f t="shared" si="26"/>
        <v>8424</v>
      </c>
      <c r="T23" s="19">
        <f t="shared" ref="T23:U23" si="27">SUM(T12,T22:T22)</f>
        <v>-23680</v>
      </c>
      <c r="U23" s="25">
        <f t="shared" si="27"/>
        <v>42301</v>
      </c>
      <c r="V23" s="7"/>
    </row>
    <row r="24" spans="2:22" s="44" customFormat="1">
      <c r="B24" s="41" t="s">
        <v>21</v>
      </c>
      <c r="C24" s="55">
        <v>0</v>
      </c>
      <c r="D24" s="51">
        <v>0</v>
      </c>
      <c r="E24" s="38">
        <v>0</v>
      </c>
      <c r="F24" s="51">
        <v>0</v>
      </c>
      <c r="G24" s="38">
        <v>0</v>
      </c>
      <c r="H24" s="38">
        <v>0</v>
      </c>
      <c r="I24" s="38">
        <v>0</v>
      </c>
      <c r="J24" s="45">
        <v>0</v>
      </c>
      <c r="K24" s="42">
        <v>0</v>
      </c>
      <c r="L24" s="42">
        <v>0</v>
      </c>
      <c r="M24" s="62">
        <v>0</v>
      </c>
      <c r="N24" s="51">
        <v>0</v>
      </c>
      <c r="O24" s="42">
        <v>0</v>
      </c>
      <c r="P24" s="42">
        <v>-5612</v>
      </c>
      <c r="Q24" s="46">
        <v>0</v>
      </c>
      <c r="R24" s="45">
        <v>0</v>
      </c>
      <c r="S24" s="42">
        <v>0</v>
      </c>
      <c r="T24" s="42">
        <v>0</v>
      </c>
      <c r="U24" s="46">
        <v>0</v>
      </c>
      <c r="V24" s="43"/>
    </row>
    <row r="25" spans="2:22" s="1" customFormat="1">
      <c r="B25" s="16" t="s">
        <v>22</v>
      </c>
      <c r="C25" s="39">
        <v>754</v>
      </c>
      <c r="D25" s="23">
        <v>2022</v>
      </c>
      <c r="E25" s="36">
        <v>1043</v>
      </c>
      <c r="F25" s="23">
        <v>261</v>
      </c>
      <c r="G25" s="36">
        <v>2408</v>
      </c>
      <c r="H25" s="36">
        <v>1615</v>
      </c>
      <c r="I25" s="36">
        <v>1617</v>
      </c>
      <c r="J25" s="23">
        <v>-174</v>
      </c>
      <c r="K25" s="15">
        <v>-1062</v>
      </c>
      <c r="L25" s="15">
        <v>6061</v>
      </c>
      <c r="M25" s="59">
        <v>4258</v>
      </c>
      <c r="N25" s="48">
        <v>2533</v>
      </c>
      <c r="O25" s="15">
        <v>1364</v>
      </c>
      <c r="P25" s="15">
        <v>-2080</v>
      </c>
      <c r="Q25" s="24">
        <v>4501</v>
      </c>
      <c r="R25" s="23">
        <v>7792</v>
      </c>
      <c r="S25" s="15">
        <v>-5343</v>
      </c>
      <c r="T25" s="15">
        <v>7667</v>
      </c>
      <c r="U25" s="24">
        <v>2006</v>
      </c>
      <c r="V25" s="7"/>
    </row>
    <row r="26" spans="2:22" s="1" customFormat="1">
      <c r="B26" s="16" t="s">
        <v>23</v>
      </c>
      <c r="C26" s="39">
        <v>-839</v>
      </c>
      <c r="D26" s="23">
        <v>-7853</v>
      </c>
      <c r="E26" s="36">
        <v>-12904</v>
      </c>
      <c r="F26" s="23">
        <v>-1425</v>
      </c>
      <c r="G26" s="36">
        <v>860</v>
      </c>
      <c r="H26" s="36">
        <v>-974</v>
      </c>
      <c r="I26" s="36">
        <v>-338</v>
      </c>
      <c r="J26" s="23">
        <v>2502</v>
      </c>
      <c r="K26" s="15">
        <v>733</v>
      </c>
      <c r="L26" s="15">
        <v>-247</v>
      </c>
      <c r="M26" s="59">
        <v>-3209</v>
      </c>
      <c r="N26" s="48">
        <v>-2177</v>
      </c>
      <c r="O26" s="15">
        <v>602</v>
      </c>
      <c r="P26" s="15">
        <v>207</v>
      </c>
      <c r="Q26" s="24">
        <v>-12923</v>
      </c>
      <c r="R26" s="23">
        <v>108</v>
      </c>
      <c r="S26" s="15">
        <v>2263</v>
      </c>
      <c r="T26" s="15">
        <v>1216</v>
      </c>
      <c r="U26" s="24">
        <v>-4542</v>
      </c>
      <c r="V26" s="7"/>
    </row>
    <row r="27" spans="2:22" s="66" customFormat="1">
      <c r="B27" s="67"/>
      <c r="C27" s="68">
        <v>0</v>
      </c>
      <c r="D27" s="70">
        <v>0</v>
      </c>
      <c r="E27" s="69">
        <v>-21880</v>
      </c>
      <c r="F27" s="70">
        <v>0</v>
      </c>
      <c r="G27" s="69">
        <v>0</v>
      </c>
      <c r="H27" s="69">
        <v>0</v>
      </c>
      <c r="I27" s="69">
        <v>0</v>
      </c>
      <c r="J27" s="70">
        <v>0</v>
      </c>
      <c r="K27" s="71">
        <v>0</v>
      </c>
      <c r="L27" s="71">
        <v>0</v>
      </c>
      <c r="M27" s="72">
        <v>0</v>
      </c>
      <c r="N27" s="73">
        <v>0</v>
      </c>
      <c r="O27" s="71">
        <v>0</v>
      </c>
      <c r="P27" s="71">
        <v>0</v>
      </c>
      <c r="Q27" s="74">
        <v>0</v>
      </c>
      <c r="R27" s="70">
        <v>0</v>
      </c>
      <c r="S27" s="71">
        <v>0</v>
      </c>
      <c r="T27" s="71">
        <v>0</v>
      </c>
      <c r="U27" s="74">
        <v>0</v>
      </c>
      <c r="V27" s="75"/>
    </row>
    <row r="28" spans="2:22" s="1" customFormat="1">
      <c r="B28" s="13" t="s">
        <v>71</v>
      </c>
      <c r="C28" s="54">
        <f>SUM(C23:C26)</f>
        <v>79407</v>
      </c>
      <c r="D28" s="49">
        <f>SUM(D23:D26)</f>
        <v>139942</v>
      </c>
      <c r="E28" s="37">
        <f>SUM(E23:E26)</f>
        <v>222274</v>
      </c>
      <c r="F28" s="49">
        <f>SUM(F23:F26)</f>
        <v>41083</v>
      </c>
      <c r="G28" s="37">
        <f t="shared" ref="G28:U28" si="28">SUM(G23:G27)</f>
        <v>21240</v>
      </c>
      <c r="H28" s="37">
        <f t="shared" si="28"/>
        <v>6042</v>
      </c>
      <c r="I28" s="37">
        <f t="shared" si="28"/>
        <v>1071</v>
      </c>
      <c r="J28" s="26">
        <f t="shared" si="28"/>
        <v>4252</v>
      </c>
      <c r="K28" s="19">
        <f t="shared" si="28"/>
        <v>-1588</v>
      </c>
      <c r="L28" s="19">
        <f t="shared" si="28"/>
        <v>48264</v>
      </c>
      <c r="M28" s="60">
        <f t="shared" si="28"/>
        <v>73743</v>
      </c>
      <c r="N28" s="49">
        <f t="shared" si="28"/>
        <v>37582</v>
      </c>
      <c r="O28" s="19">
        <f t="shared" si="28"/>
        <v>40304</v>
      </c>
      <c r="P28" s="19">
        <f t="shared" si="28"/>
        <v>23068</v>
      </c>
      <c r="Q28" s="25">
        <f t="shared" si="28"/>
        <v>13731</v>
      </c>
      <c r="R28" s="26">
        <f t="shared" si="28"/>
        <v>62970</v>
      </c>
      <c r="S28" s="19">
        <f t="shared" si="28"/>
        <v>5344</v>
      </c>
      <c r="T28" s="19">
        <f t="shared" si="28"/>
        <v>-14797</v>
      </c>
      <c r="U28" s="25">
        <f t="shared" si="28"/>
        <v>39765</v>
      </c>
      <c r="V28" s="7"/>
    </row>
    <row r="29" spans="2:22" s="1" customFormat="1">
      <c r="B29" s="16" t="s">
        <v>25</v>
      </c>
      <c r="C29" s="39">
        <v>-11010</v>
      </c>
      <c r="D29" s="23">
        <v>-22452</v>
      </c>
      <c r="E29" s="36">
        <v>-46305</v>
      </c>
      <c r="F29" s="23">
        <v>-4045</v>
      </c>
      <c r="G29" s="36">
        <v>-5733</v>
      </c>
      <c r="H29" s="36">
        <v>-1649</v>
      </c>
      <c r="I29" s="36">
        <v>-308</v>
      </c>
      <c r="J29" s="23">
        <v>-279</v>
      </c>
      <c r="K29" s="15">
        <v>-1316</v>
      </c>
      <c r="L29" s="15">
        <v>-7349</v>
      </c>
      <c r="M29" s="59">
        <v>-14256</v>
      </c>
      <c r="N29" s="48">
        <v>-5309</v>
      </c>
      <c r="O29" s="15">
        <v>-8962</v>
      </c>
      <c r="P29" s="15">
        <v>-4350</v>
      </c>
      <c r="Q29" s="24">
        <v>-3091</v>
      </c>
      <c r="R29" s="23">
        <v>-12548</v>
      </c>
      <c r="S29" s="15">
        <v>-1106</v>
      </c>
      <c r="T29" s="15">
        <v>5985</v>
      </c>
      <c r="U29" s="24">
        <v>-7906</v>
      </c>
      <c r="V29" s="7"/>
    </row>
    <row r="30" spans="2:22" s="1" customFormat="1">
      <c r="B30" s="13" t="s">
        <v>72</v>
      </c>
      <c r="C30" s="54">
        <f>C28+C29</f>
        <v>68397</v>
      </c>
      <c r="D30" s="49">
        <f>D28+D29</f>
        <v>117490</v>
      </c>
      <c r="E30" s="37">
        <f>E28+E29</f>
        <v>175969</v>
      </c>
      <c r="F30" s="49">
        <f>SUM(F28:F29)</f>
        <v>37038</v>
      </c>
      <c r="G30" s="37">
        <f t="shared" ref="G30" si="29">SUM(G28:G29)</f>
        <v>15507</v>
      </c>
      <c r="H30" s="37">
        <f t="shared" ref="H30" si="30">SUM(H28:H29)</f>
        <v>4393</v>
      </c>
      <c r="I30" s="37">
        <f t="shared" ref="I30" si="31">SUM(I28:I29)</f>
        <v>763</v>
      </c>
      <c r="J30" s="26">
        <f t="shared" ref="J30:K30" si="32">SUM(J28:J29)</f>
        <v>3973</v>
      </c>
      <c r="K30" s="19">
        <f t="shared" si="32"/>
        <v>-2904</v>
      </c>
      <c r="L30" s="19">
        <f t="shared" ref="L30" si="33">SUM(L28:L29)</f>
        <v>40915</v>
      </c>
      <c r="M30" s="60">
        <f t="shared" ref="M30" si="34">SUM(M28:M29)</f>
        <v>59487</v>
      </c>
      <c r="N30" s="49">
        <f t="shared" ref="N30" si="35">SUM(N28:N29)</f>
        <v>32273</v>
      </c>
      <c r="O30" s="19">
        <f t="shared" ref="O30:Q30" si="36">SUM(O28:O29)</f>
        <v>31342</v>
      </c>
      <c r="P30" s="19">
        <f t="shared" si="36"/>
        <v>18718</v>
      </c>
      <c r="Q30" s="25">
        <f t="shared" si="36"/>
        <v>10640</v>
      </c>
      <c r="R30" s="26">
        <f t="shared" ref="R30:S30" si="37">SUM(R28:R29)</f>
        <v>50422</v>
      </c>
      <c r="S30" s="19">
        <f t="shared" si="37"/>
        <v>4238</v>
      </c>
      <c r="T30" s="19">
        <f t="shared" ref="T30:U30" si="38">SUM(T28:T29)</f>
        <v>-8812</v>
      </c>
      <c r="U30" s="25">
        <f t="shared" si="38"/>
        <v>31859</v>
      </c>
      <c r="V30" s="7"/>
    </row>
    <row r="31" spans="2:22" s="1" customFormat="1"/>
    <row r="32" spans="2:2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</sheetData>
  <mergeCells count="3">
    <mergeCell ref="B7:B8"/>
    <mergeCell ref="B4:U5"/>
    <mergeCell ref="D7:U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V5700"/>
  <sheetViews>
    <sheetView zoomScaleNormal="100" workbookViewId="0"/>
  </sheetViews>
  <sheetFormatPr defaultRowHeight="14.5"/>
  <cols>
    <col min="1" max="1" width="3.54296875" style="1" customWidth="1"/>
    <col min="2" max="2" width="51.7265625" customWidth="1"/>
    <col min="3" max="11" width="12.453125" customWidth="1"/>
    <col min="12" max="854" width="9.1796875" style="1"/>
  </cols>
  <sheetData>
    <row r="1" spans="2:11" s="1" customFormat="1" ht="16.5" customHeight="1"/>
    <row r="2" spans="2:11" s="1" customFormat="1" ht="16.5" customHeight="1"/>
    <row r="3" spans="2:11" s="1" customFormat="1" ht="16.5" customHeight="1"/>
    <row r="4" spans="2:11" s="1" customFormat="1" ht="15" customHeight="1">
      <c r="B4" s="77" t="s">
        <v>30</v>
      </c>
      <c r="C4" s="77"/>
      <c r="D4" s="77"/>
      <c r="E4" s="77"/>
      <c r="F4" s="77"/>
      <c r="G4" s="77"/>
      <c r="H4" s="77"/>
      <c r="I4" s="77"/>
      <c r="J4" s="77"/>
      <c r="K4" s="77"/>
    </row>
    <row r="5" spans="2:11" s="1" customFormat="1" ht="15" customHeight="1"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2:11" s="1" customFormat="1"/>
    <row r="7" spans="2:11">
      <c r="B7" s="78" t="s">
        <v>61</v>
      </c>
      <c r="C7" s="76"/>
      <c r="D7" s="63"/>
      <c r="E7" s="47"/>
      <c r="F7" s="47"/>
      <c r="G7" s="8"/>
      <c r="H7" s="8"/>
      <c r="I7" s="8"/>
      <c r="J7" s="8"/>
      <c r="K7" s="8"/>
    </row>
    <row r="8" spans="2:11" s="1" customFormat="1" ht="18.75" customHeight="1">
      <c r="B8" s="79"/>
      <c r="C8" s="27">
        <v>44104</v>
      </c>
      <c r="D8" s="27">
        <v>44012</v>
      </c>
      <c r="E8" s="27">
        <v>43830</v>
      </c>
      <c r="F8" s="27">
        <v>43465</v>
      </c>
      <c r="G8" s="27">
        <v>43100</v>
      </c>
      <c r="H8" s="27" t="s">
        <v>8</v>
      </c>
      <c r="I8" s="27" t="s">
        <v>7</v>
      </c>
      <c r="J8" s="27" t="s">
        <v>6</v>
      </c>
      <c r="K8" s="27" t="s">
        <v>5</v>
      </c>
    </row>
    <row r="9" spans="2:11" s="1" customFormat="1">
      <c r="B9" s="28" t="s">
        <v>33</v>
      </c>
      <c r="C9" s="53"/>
      <c r="D9" s="35"/>
      <c r="E9" s="52"/>
      <c r="F9" s="52"/>
      <c r="G9" s="15"/>
      <c r="H9" s="15"/>
      <c r="I9" s="15"/>
      <c r="J9" s="15"/>
      <c r="K9" s="15"/>
    </row>
    <row r="10" spans="2:11" s="1" customFormat="1" ht="7.5" customHeight="1">
      <c r="B10" s="28"/>
      <c r="C10" s="39"/>
      <c r="D10" s="23"/>
      <c r="E10" s="15"/>
      <c r="F10" s="15"/>
      <c r="G10" s="15"/>
      <c r="H10" s="15"/>
      <c r="I10" s="15"/>
      <c r="J10" s="15"/>
      <c r="K10" s="15"/>
    </row>
    <row r="11" spans="2:11" s="1" customFormat="1">
      <c r="B11" s="12" t="s">
        <v>31</v>
      </c>
      <c r="C11" s="39">
        <v>680024</v>
      </c>
      <c r="D11" s="23">
        <v>681342</v>
      </c>
      <c r="E11" s="15">
        <v>484351</v>
      </c>
      <c r="F11" s="15">
        <v>467987</v>
      </c>
      <c r="G11" s="15">
        <v>367096</v>
      </c>
      <c r="H11" s="15">
        <v>290739</v>
      </c>
      <c r="I11" s="15">
        <v>325328</v>
      </c>
      <c r="J11" s="15">
        <v>287388</v>
      </c>
      <c r="K11" s="15">
        <v>168245</v>
      </c>
    </row>
    <row r="12" spans="2:11" s="1" customFormat="1">
      <c r="B12" s="12" t="s">
        <v>32</v>
      </c>
      <c r="C12" s="39">
        <v>804052</v>
      </c>
      <c r="D12" s="23">
        <v>746474</v>
      </c>
      <c r="E12" s="15">
        <v>470845</v>
      </c>
      <c r="F12" s="15">
        <v>363908</v>
      </c>
      <c r="G12" s="15">
        <v>378471</v>
      </c>
      <c r="H12" s="15">
        <v>375642</v>
      </c>
      <c r="I12" s="15">
        <v>298138</v>
      </c>
      <c r="J12" s="15">
        <v>267966</v>
      </c>
      <c r="K12" s="15">
        <v>245087</v>
      </c>
    </row>
    <row r="13" spans="2:11" s="1" customFormat="1">
      <c r="B13" s="12" t="s">
        <v>63</v>
      </c>
      <c r="C13" s="39">
        <v>416363</v>
      </c>
      <c r="D13" s="23">
        <v>312078</v>
      </c>
      <c r="E13" s="15">
        <v>149318</v>
      </c>
      <c r="F13" s="15">
        <v>114279</v>
      </c>
      <c r="G13" s="15" t="s">
        <v>65</v>
      </c>
      <c r="H13" s="15" t="s">
        <v>65</v>
      </c>
      <c r="I13" s="15" t="s">
        <v>65</v>
      </c>
      <c r="J13" s="15" t="s">
        <v>65</v>
      </c>
      <c r="K13" s="15" t="s">
        <v>65</v>
      </c>
    </row>
    <row r="14" spans="2:11" s="1" customFormat="1">
      <c r="B14" s="12" t="s">
        <v>43</v>
      </c>
      <c r="C14" s="39" t="s">
        <v>65</v>
      </c>
      <c r="D14" s="15" t="s">
        <v>65</v>
      </c>
      <c r="E14" s="15" t="s">
        <v>65</v>
      </c>
      <c r="F14" s="15" t="s">
        <v>65</v>
      </c>
      <c r="G14" s="15">
        <v>127944</v>
      </c>
      <c r="H14" s="15">
        <v>94903</v>
      </c>
      <c r="I14" s="15">
        <v>64254</v>
      </c>
      <c r="J14" s="15">
        <v>61322</v>
      </c>
      <c r="K14" s="15">
        <v>71541</v>
      </c>
    </row>
    <row r="15" spans="2:11" s="1" customFormat="1">
      <c r="B15" s="12" t="s">
        <v>42</v>
      </c>
      <c r="C15" s="39" t="s">
        <v>65</v>
      </c>
      <c r="D15" s="15" t="s">
        <v>65</v>
      </c>
      <c r="E15" s="15" t="s">
        <v>65</v>
      </c>
      <c r="F15" s="15" t="s">
        <v>65</v>
      </c>
      <c r="G15" s="15">
        <v>0</v>
      </c>
      <c r="H15" s="15">
        <v>0</v>
      </c>
      <c r="I15" s="15">
        <v>0</v>
      </c>
      <c r="J15" s="15">
        <v>288</v>
      </c>
      <c r="K15" s="15">
        <v>0</v>
      </c>
    </row>
    <row r="16" spans="2:11" s="1" customFormat="1">
      <c r="B16" s="12" t="s">
        <v>34</v>
      </c>
      <c r="C16" s="39" t="s">
        <v>65</v>
      </c>
      <c r="D16" s="15" t="s">
        <v>65</v>
      </c>
      <c r="E16" s="15" t="s">
        <v>65</v>
      </c>
      <c r="F16" s="15" t="s">
        <v>65</v>
      </c>
      <c r="G16" s="15">
        <v>147</v>
      </c>
      <c r="H16" s="15">
        <v>190</v>
      </c>
      <c r="I16" s="15">
        <v>213</v>
      </c>
      <c r="J16" s="15">
        <v>241</v>
      </c>
      <c r="K16" s="15">
        <v>0</v>
      </c>
    </row>
    <row r="17" spans="2:11" s="1" customFormat="1">
      <c r="B17" s="12" t="s">
        <v>35</v>
      </c>
      <c r="C17" s="39">
        <v>2604</v>
      </c>
      <c r="D17" s="23">
        <v>283</v>
      </c>
      <c r="E17" s="15">
        <v>71</v>
      </c>
      <c r="F17" s="15">
        <v>3068</v>
      </c>
      <c r="G17" s="15">
        <v>375</v>
      </c>
      <c r="H17" s="15">
        <v>1016</v>
      </c>
      <c r="I17" s="15">
        <v>2443</v>
      </c>
      <c r="J17" s="15">
        <v>56</v>
      </c>
      <c r="K17" s="15">
        <v>8</v>
      </c>
    </row>
    <row r="18" spans="2:11" s="1" customFormat="1">
      <c r="B18" s="12" t="s">
        <v>68</v>
      </c>
      <c r="C18" s="39">
        <v>10061</v>
      </c>
      <c r="D18" s="23">
        <v>8496</v>
      </c>
      <c r="E18" s="15">
        <v>6474</v>
      </c>
      <c r="F18" s="15">
        <v>5005</v>
      </c>
      <c r="G18" s="15">
        <v>4009</v>
      </c>
      <c r="H18" s="15">
        <v>5244</v>
      </c>
      <c r="I18" s="15">
        <v>4545</v>
      </c>
      <c r="J18" s="15">
        <v>3904</v>
      </c>
      <c r="K18" s="15">
        <v>40482</v>
      </c>
    </row>
    <row r="19" spans="2:11" s="1" customFormat="1">
      <c r="B19" s="12" t="s">
        <v>36</v>
      </c>
      <c r="C19" s="39">
        <v>7128</v>
      </c>
      <c r="D19" s="23">
        <v>5378</v>
      </c>
      <c r="E19" s="15">
        <v>4073</v>
      </c>
      <c r="F19" s="15">
        <v>3049</v>
      </c>
      <c r="G19" s="15">
        <v>3216</v>
      </c>
      <c r="H19" s="15">
        <v>3590</v>
      </c>
      <c r="I19" s="15">
        <v>2513</v>
      </c>
      <c r="J19" s="15">
        <v>1956</v>
      </c>
      <c r="K19" s="15">
        <v>2265</v>
      </c>
    </row>
    <row r="20" spans="2:11" s="1" customFormat="1">
      <c r="B20" s="12" t="s">
        <v>37</v>
      </c>
      <c r="C20" s="39">
        <v>685</v>
      </c>
      <c r="D20" s="23">
        <v>640</v>
      </c>
      <c r="E20" s="15">
        <v>572</v>
      </c>
      <c r="F20" s="15">
        <v>716</v>
      </c>
      <c r="G20" s="15">
        <v>2915</v>
      </c>
      <c r="H20" s="15">
        <v>10060</v>
      </c>
      <c r="I20" s="15">
        <v>13340</v>
      </c>
      <c r="J20" s="15">
        <v>17908</v>
      </c>
      <c r="K20" s="15">
        <v>12929</v>
      </c>
    </row>
    <row r="21" spans="2:11" s="1" customFormat="1">
      <c r="B21" s="12" t="s">
        <v>38</v>
      </c>
      <c r="C21" s="39">
        <v>12874</v>
      </c>
      <c r="D21" s="23">
        <v>12977</v>
      </c>
      <c r="E21" s="15">
        <v>14193</v>
      </c>
      <c r="F21" s="15">
        <v>2517</v>
      </c>
      <c r="G21" s="15">
        <v>3034</v>
      </c>
      <c r="H21" s="15">
        <v>3746</v>
      </c>
      <c r="I21" s="15">
        <v>4107</v>
      </c>
      <c r="J21" s="15">
        <v>4489</v>
      </c>
      <c r="K21" s="15">
        <v>4692</v>
      </c>
    </row>
    <row r="22" spans="2:11" s="1" customFormat="1">
      <c r="B22" s="12" t="s">
        <v>39</v>
      </c>
      <c r="C22" s="39">
        <v>9190</v>
      </c>
      <c r="D22" s="23">
        <v>9177</v>
      </c>
      <c r="E22" s="15">
        <v>9003</v>
      </c>
      <c r="F22" s="15">
        <v>9545</v>
      </c>
      <c r="G22" s="15">
        <v>10497</v>
      </c>
      <c r="H22" s="15">
        <v>11623</v>
      </c>
      <c r="I22" s="15">
        <v>12238</v>
      </c>
      <c r="J22" s="15">
        <v>12799</v>
      </c>
      <c r="K22" s="15">
        <v>11732</v>
      </c>
    </row>
    <row r="23" spans="2:11" s="1" customFormat="1">
      <c r="B23" s="29" t="s">
        <v>40</v>
      </c>
      <c r="C23" s="56">
        <f>SUM(C11:C22)</f>
        <v>1942981</v>
      </c>
      <c r="D23" s="33">
        <f>SUM(D11:D22)</f>
        <v>1776845</v>
      </c>
      <c r="E23" s="30">
        <f>SUM(E11:E22)</f>
        <v>1138900</v>
      </c>
      <c r="F23" s="30">
        <f t="shared" ref="F23:K23" si="0">SUM(F11:F22)</f>
        <v>970074</v>
      </c>
      <c r="G23" s="30">
        <f t="shared" si="0"/>
        <v>897704</v>
      </c>
      <c r="H23" s="30">
        <f t="shared" si="0"/>
        <v>796753</v>
      </c>
      <c r="I23" s="30">
        <f t="shared" si="0"/>
        <v>727119</v>
      </c>
      <c r="J23" s="30">
        <f t="shared" si="0"/>
        <v>658317</v>
      </c>
      <c r="K23" s="30">
        <f t="shared" si="0"/>
        <v>556981</v>
      </c>
    </row>
    <row r="24" spans="2:11" s="1" customFormat="1" ht="7.5" customHeight="1">
      <c r="B24" s="12"/>
      <c r="C24" s="39"/>
      <c r="D24" s="23"/>
      <c r="E24" s="15"/>
      <c r="F24" s="15"/>
      <c r="G24" s="15"/>
      <c r="H24" s="15"/>
      <c r="I24" s="15"/>
      <c r="J24" s="15"/>
      <c r="K24" s="15"/>
    </row>
    <row r="25" spans="2:11" s="1" customFormat="1">
      <c r="B25" s="28" t="s">
        <v>41</v>
      </c>
      <c r="C25" s="39"/>
      <c r="D25" s="23"/>
      <c r="E25" s="15"/>
      <c r="F25" s="15"/>
      <c r="G25" s="15"/>
      <c r="H25" s="15"/>
      <c r="I25" s="15"/>
      <c r="J25" s="15"/>
      <c r="K25" s="15"/>
    </row>
    <row r="26" spans="2:11" s="1" customFormat="1" ht="7.5" customHeight="1">
      <c r="B26" s="28"/>
      <c r="C26" s="39"/>
      <c r="D26" s="23"/>
      <c r="E26" s="15"/>
      <c r="F26" s="15"/>
      <c r="G26" s="15"/>
      <c r="H26" s="15"/>
      <c r="I26" s="15"/>
      <c r="J26" s="15"/>
      <c r="K26" s="15"/>
    </row>
    <row r="27" spans="2:11" s="1" customFormat="1">
      <c r="B27" s="28" t="s">
        <v>44</v>
      </c>
      <c r="C27" s="39"/>
      <c r="D27" s="23"/>
      <c r="E27" s="15"/>
      <c r="F27" s="15"/>
      <c r="G27" s="15"/>
      <c r="H27" s="15"/>
      <c r="I27" s="15"/>
      <c r="J27" s="15"/>
      <c r="K27" s="15"/>
    </row>
    <row r="28" spans="2:11" s="1" customFormat="1">
      <c r="B28" s="12" t="s">
        <v>45</v>
      </c>
      <c r="C28" s="39">
        <v>963967</v>
      </c>
      <c r="D28" s="23">
        <v>862345</v>
      </c>
      <c r="E28" s="15">
        <v>573792</v>
      </c>
      <c r="F28" s="15">
        <v>447841</v>
      </c>
      <c r="G28" s="15">
        <v>421400</v>
      </c>
      <c r="H28" s="15">
        <v>377268</v>
      </c>
      <c r="I28" s="15">
        <v>301076</v>
      </c>
      <c r="J28" s="15">
        <v>268032</v>
      </c>
      <c r="K28" s="15">
        <v>246057</v>
      </c>
    </row>
    <row r="29" spans="2:11" s="1" customFormat="1">
      <c r="B29" s="12" t="s">
        <v>46</v>
      </c>
      <c r="C29" s="39">
        <v>54848</v>
      </c>
      <c r="D29" s="23">
        <v>63133</v>
      </c>
      <c r="E29" s="15">
        <v>23529</v>
      </c>
      <c r="F29" s="15">
        <v>28227</v>
      </c>
      <c r="G29" s="15">
        <v>40905</v>
      </c>
      <c r="H29" s="15">
        <v>22645</v>
      </c>
      <c r="I29" s="15">
        <v>10215</v>
      </c>
      <c r="J29" s="15">
        <v>14692</v>
      </c>
      <c r="K29" s="15">
        <v>11479</v>
      </c>
    </row>
    <row r="30" spans="2:11" s="1" customFormat="1">
      <c r="B30" s="12" t="s">
        <v>47</v>
      </c>
      <c r="C30" s="39">
        <v>1205</v>
      </c>
      <c r="D30" s="23">
        <v>904</v>
      </c>
      <c r="E30" s="15">
        <v>1697</v>
      </c>
      <c r="F30" s="15">
        <v>232</v>
      </c>
      <c r="G30" s="15">
        <v>1268</v>
      </c>
      <c r="H30" s="15">
        <v>4262</v>
      </c>
      <c r="I30" s="15">
        <v>4562</v>
      </c>
      <c r="J30" s="15">
        <v>7301</v>
      </c>
      <c r="K30" s="15">
        <v>6814</v>
      </c>
    </row>
    <row r="31" spans="2:11" s="1" customFormat="1">
      <c r="B31" s="12" t="s">
        <v>69</v>
      </c>
      <c r="C31" s="39">
        <v>9512</v>
      </c>
      <c r="D31" s="23">
        <v>9516</v>
      </c>
      <c r="E31" s="15">
        <v>10772</v>
      </c>
      <c r="F31" s="15">
        <v>37</v>
      </c>
      <c r="G31" s="15">
        <v>128</v>
      </c>
      <c r="H31" s="15">
        <v>258</v>
      </c>
      <c r="I31" s="15">
        <v>375</v>
      </c>
      <c r="J31" s="15">
        <v>513</v>
      </c>
      <c r="K31" s="15">
        <v>268</v>
      </c>
    </row>
    <row r="32" spans="2:11" s="1" customFormat="1">
      <c r="B32" s="12" t="s">
        <v>48</v>
      </c>
      <c r="C32" s="39">
        <v>39884</v>
      </c>
      <c r="D32" s="23">
        <v>44012</v>
      </c>
      <c r="E32" s="15">
        <v>19676</v>
      </c>
      <c r="F32" s="15">
        <v>23744</v>
      </c>
      <c r="G32" s="15">
        <v>21785</v>
      </c>
      <c r="H32" s="15">
        <v>22435</v>
      </c>
      <c r="I32" s="15">
        <v>26333</v>
      </c>
      <c r="J32" s="15">
        <v>22092</v>
      </c>
      <c r="K32" s="15">
        <v>24146</v>
      </c>
    </row>
    <row r="33" spans="2:12" s="1" customFormat="1">
      <c r="B33" s="12" t="s">
        <v>49</v>
      </c>
      <c r="C33" s="39">
        <v>4078</v>
      </c>
      <c r="D33" s="23">
        <v>4064</v>
      </c>
      <c r="E33" s="15">
        <v>3129</v>
      </c>
      <c r="F33" s="15">
        <v>1980</v>
      </c>
      <c r="G33" s="15">
        <v>1666</v>
      </c>
      <c r="H33" s="15">
        <v>948</v>
      </c>
      <c r="I33" s="15">
        <v>871</v>
      </c>
      <c r="J33" s="15">
        <v>565</v>
      </c>
      <c r="K33" s="15">
        <v>608</v>
      </c>
    </row>
    <row r="34" spans="2:12" s="1" customFormat="1">
      <c r="B34" s="12" t="s">
        <v>50</v>
      </c>
      <c r="C34" s="39">
        <v>22897</v>
      </c>
      <c r="D34" s="23">
        <v>14826</v>
      </c>
      <c r="E34" s="15">
        <v>15561</v>
      </c>
      <c r="F34" s="15">
        <v>12857</v>
      </c>
      <c r="G34" s="15">
        <v>10210</v>
      </c>
      <c r="H34" s="15">
        <v>13044</v>
      </c>
      <c r="I34" s="15">
        <v>9638</v>
      </c>
      <c r="J34" s="15">
        <v>9411</v>
      </c>
      <c r="K34" s="15">
        <v>11067</v>
      </c>
    </row>
    <row r="35" spans="2:12" s="1" customFormat="1">
      <c r="B35" s="29" t="s">
        <v>51</v>
      </c>
      <c r="C35" s="56">
        <f>SUM(C28:C34)</f>
        <v>1096391</v>
      </c>
      <c r="D35" s="33">
        <f>SUM(D28:D34)</f>
        <v>998800</v>
      </c>
      <c r="E35" s="30">
        <f>SUM(E28:E34)</f>
        <v>648156</v>
      </c>
      <c r="F35" s="30">
        <f t="shared" ref="F35:K35" si="1">SUM(F28:F34)</f>
        <v>514918</v>
      </c>
      <c r="G35" s="30">
        <f t="shared" si="1"/>
        <v>497362</v>
      </c>
      <c r="H35" s="30">
        <f t="shared" si="1"/>
        <v>440860</v>
      </c>
      <c r="I35" s="30">
        <f t="shared" si="1"/>
        <v>353070</v>
      </c>
      <c r="J35" s="30">
        <f t="shared" si="1"/>
        <v>322606</v>
      </c>
      <c r="K35" s="30">
        <f t="shared" si="1"/>
        <v>300439</v>
      </c>
    </row>
    <row r="36" spans="2:12" s="1" customFormat="1" ht="6.75" customHeight="1">
      <c r="B36" s="31"/>
      <c r="C36" s="57"/>
      <c r="D36" s="34"/>
      <c r="E36" s="32"/>
      <c r="F36" s="32"/>
      <c r="G36" s="32"/>
      <c r="H36" s="32"/>
      <c r="I36" s="32"/>
      <c r="J36" s="32"/>
      <c r="K36" s="32"/>
    </row>
    <row r="37" spans="2:12" s="1" customFormat="1">
      <c r="B37" s="28" t="s">
        <v>52</v>
      </c>
      <c r="C37" s="57"/>
      <c r="D37" s="34"/>
      <c r="E37" s="32"/>
      <c r="F37" s="32"/>
      <c r="G37" s="32"/>
      <c r="H37" s="32"/>
      <c r="I37" s="32"/>
      <c r="J37" s="32"/>
      <c r="K37" s="32"/>
    </row>
    <row r="38" spans="2:12" s="1" customFormat="1">
      <c r="B38" s="12" t="s">
        <v>53</v>
      </c>
      <c r="C38" s="39">
        <v>5869</v>
      </c>
      <c r="D38" s="23">
        <v>5869</v>
      </c>
      <c r="E38" s="15">
        <v>5869</v>
      </c>
      <c r="F38" s="15">
        <v>5869</v>
      </c>
      <c r="G38" s="15">
        <v>5869</v>
      </c>
      <c r="H38" s="15">
        <v>5869</v>
      </c>
      <c r="I38" s="15">
        <v>5869</v>
      </c>
      <c r="J38" s="15">
        <v>5869</v>
      </c>
      <c r="K38" s="15">
        <v>5869</v>
      </c>
    </row>
    <row r="39" spans="2:12" s="1" customFormat="1">
      <c r="B39" s="12" t="s">
        <v>54</v>
      </c>
      <c r="C39" s="39">
        <v>71608</v>
      </c>
      <c r="D39" s="23">
        <v>71608</v>
      </c>
      <c r="E39" s="15">
        <v>71608</v>
      </c>
      <c r="F39" s="15">
        <v>71608</v>
      </c>
      <c r="G39" s="15">
        <v>71608</v>
      </c>
      <c r="H39" s="15">
        <v>71608</v>
      </c>
      <c r="I39" s="15">
        <v>71608</v>
      </c>
      <c r="J39" s="15">
        <v>71608</v>
      </c>
      <c r="K39" s="15">
        <v>71608</v>
      </c>
    </row>
    <row r="40" spans="2:12" s="1" customFormat="1">
      <c r="B40" s="12" t="s">
        <v>55</v>
      </c>
      <c r="C40" s="39">
        <v>390730</v>
      </c>
      <c r="D40" s="23">
        <v>390730</v>
      </c>
      <c r="E40" s="15">
        <v>364757</v>
      </c>
      <c r="F40" s="15">
        <v>334898</v>
      </c>
      <c r="G40" s="15">
        <v>247992</v>
      </c>
      <c r="H40" s="15">
        <v>212554</v>
      </c>
      <c r="I40" s="15">
        <v>189092</v>
      </c>
      <c r="J40" s="15">
        <v>189092</v>
      </c>
      <c r="K40" s="15">
        <v>102650</v>
      </c>
    </row>
    <row r="41" spans="2:12" s="1" customFormat="1">
      <c r="B41" s="12" t="s">
        <v>56</v>
      </c>
      <c r="C41" s="39">
        <v>-1475</v>
      </c>
      <c r="D41" s="23">
        <v>-1623</v>
      </c>
      <c r="E41" s="15">
        <v>-23637</v>
      </c>
      <c r="F41" s="15">
        <v>-21479</v>
      </c>
      <c r="G41" s="15">
        <v>-15906</v>
      </c>
      <c r="H41" s="15">
        <v>-4945</v>
      </c>
      <c r="I41" s="15">
        <v>-641</v>
      </c>
      <c r="J41" s="15">
        <v>2535</v>
      </c>
      <c r="K41" s="15">
        <v>430</v>
      </c>
    </row>
    <row r="42" spans="2:12" s="1" customFormat="1">
      <c r="B42" s="12" t="s">
        <v>57</v>
      </c>
      <c r="C42" s="39">
        <v>379858</v>
      </c>
      <c r="D42" s="23">
        <v>311461</v>
      </c>
      <c r="E42" s="15">
        <v>72147</v>
      </c>
      <c r="F42" s="15">
        <v>64260</v>
      </c>
      <c r="G42" s="15">
        <v>90779</v>
      </c>
      <c r="H42" s="15">
        <v>70807</v>
      </c>
      <c r="I42" s="15">
        <v>108121</v>
      </c>
      <c r="J42" s="15">
        <v>66607</v>
      </c>
      <c r="K42" s="15">
        <v>75985</v>
      </c>
    </row>
    <row r="43" spans="2:12" s="1" customFormat="1">
      <c r="B43" s="29" t="s">
        <v>58</v>
      </c>
      <c r="C43" s="56">
        <f>SUM(C38:C42)</f>
        <v>846590</v>
      </c>
      <c r="D43" s="33">
        <f>SUM(D38:D42)</f>
        <v>778045</v>
      </c>
      <c r="E43" s="30">
        <f t="shared" ref="E43" si="2">SUM(E38:E42)</f>
        <v>490744</v>
      </c>
      <c r="F43" s="30">
        <f t="shared" ref="F43:H43" si="3">SUM(F38:F42)</f>
        <v>455156</v>
      </c>
      <c r="G43" s="30">
        <f t="shared" si="3"/>
        <v>400342</v>
      </c>
      <c r="H43" s="30">
        <f t="shared" si="3"/>
        <v>355893</v>
      </c>
      <c r="I43" s="30">
        <f t="shared" ref="I43:K43" si="4">SUM(I38:I42)</f>
        <v>374049</v>
      </c>
      <c r="J43" s="30">
        <f t="shared" si="4"/>
        <v>335711</v>
      </c>
      <c r="K43" s="30">
        <f t="shared" si="4"/>
        <v>256542</v>
      </c>
    </row>
    <row r="44" spans="2:12" s="1" customFormat="1">
      <c r="B44" s="29" t="s">
        <v>59</v>
      </c>
      <c r="C44" s="56">
        <f>C43</f>
        <v>846590</v>
      </c>
      <c r="D44" s="33">
        <f>D43</f>
        <v>778045</v>
      </c>
      <c r="E44" s="30">
        <f t="shared" ref="E44" si="5">E43</f>
        <v>490744</v>
      </c>
      <c r="F44" s="30">
        <f t="shared" ref="F44:H44" si="6">F43</f>
        <v>455156</v>
      </c>
      <c r="G44" s="30">
        <f t="shared" si="6"/>
        <v>400342</v>
      </c>
      <c r="H44" s="30">
        <f t="shared" si="6"/>
        <v>355893</v>
      </c>
      <c r="I44" s="30">
        <f t="shared" ref="I44:K44" si="7">I43</f>
        <v>374049</v>
      </c>
      <c r="J44" s="30">
        <f t="shared" si="7"/>
        <v>335711</v>
      </c>
      <c r="K44" s="30">
        <f t="shared" si="7"/>
        <v>256542</v>
      </c>
    </row>
    <row r="45" spans="2:12" s="1" customFormat="1">
      <c r="B45" s="31"/>
      <c r="C45" s="57"/>
      <c r="D45" s="34"/>
      <c r="E45" s="32"/>
      <c r="F45" s="32"/>
      <c r="G45" s="32"/>
      <c r="H45" s="32"/>
      <c r="I45" s="32"/>
      <c r="J45" s="32"/>
      <c r="K45" s="32"/>
    </row>
    <row r="46" spans="2:12" s="1" customFormat="1">
      <c r="B46" s="29" t="s">
        <v>60</v>
      </c>
      <c r="C46" s="56">
        <f>C44+C35</f>
        <v>1942981</v>
      </c>
      <c r="D46" s="33">
        <f>D44+D35</f>
        <v>1776845</v>
      </c>
      <c r="E46" s="30">
        <f>E44+E35</f>
        <v>1138900</v>
      </c>
      <c r="F46" s="30">
        <f>F44+F35</f>
        <v>970074</v>
      </c>
      <c r="G46" s="30">
        <f>G35+G44</f>
        <v>897704</v>
      </c>
      <c r="H46" s="30">
        <f>H35+H44</f>
        <v>796753</v>
      </c>
      <c r="I46" s="30">
        <f t="shared" ref="I46:K46" si="8">I35+I44</f>
        <v>727119</v>
      </c>
      <c r="J46" s="30">
        <f t="shared" si="8"/>
        <v>658317</v>
      </c>
      <c r="K46" s="30">
        <f t="shared" si="8"/>
        <v>556981</v>
      </c>
    </row>
    <row r="47" spans="2:12" s="1" customFormat="1" ht="6.75" customHeight="1">
      <c r="B47" s="3"/>
      <c r="C47" s="3"/>
      <c r="D47" s="3"/>
      <c r="E47" s="3"/>
      <c r="F47" s="3"/>
      <c r="G47" s="2"/>
      <c r="H47" s="2"/>
      <c r="I47" s="2"/>
      <c r="J47" s="2"/>
      <c r="K47" s="3"/>
      <c r="L47" s="5"/>
    </row>
    <row r="48" spans="2:12" s="1" customFormat="1">
      <c r="B48" s="11" t="s">
        <v>9</v>
      </c>
      <c r="C48" s="11"/>
      <c r="D48" s="11"/>
      <c r="E48" s="65"/>
      <c r="F48" s="11"/>
      <c r="G48" s="4"/>
      <c r="H48" s="4"/>
      <c r="I48" s="2"/>
      <c r="J48" s="2"/>
    </row>
    <row r="49" spans="2:6" s="1" customFormat="1">
      <c r="B49" s="11" t="s">
        <v>64</v>
      </c>
      <c r="C49" s="11"/>
      <c r="D49" s="11"/>
      <c r="E49" s="65"/>
      <c r="F49" s="11"/>
    </row>
    <row r="50" spans="2:6" s="1" customFormat="1"/>
    <row r="51" spans="2:6" s="1" customFormat="1"/>
    <row r="52" spans="2:6" s="1" customFormat="1"/>
    <row r="53" spans="2:6" s="1" customFormat="1"/>
    <row r="54" spans="2:6" s="1" customFormat="1"/>
    <row r="55" spans="2:6" s="1" customFormat="1"/>
    <row r="56" spans="2:6" s="1" customFormat="1"/>
    <row r="57" spans="2:6" s="1" customFormat="1"/>
    <row r="58" spans="2:6" s="1" customFormat="1"/>
    <row r="59" spans="2:6" s="1" customFormat="1"/>
    <row r="60" spans="2:6" s="1" customFormat="1"/>
    <row r="61" spans="2:6" s="1" customFormat="1"/>
    <row r="62" spans="2:6" s="1" customFormat="1"/>
    <row r="63" spans="2:6" s="1" customFormat="1"/>
    <row r="64" spans="2:6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</sheetData>
  <mergeCells count="2">
    <mergeCell ref="B4:K5"/>
    <mergeCell ref="B7:B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8" min="7" max="47" man="1"/>
    <brk id="9" min="7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INCOME STATEMENT-for the year</vt:lpstr>
      <vt:lpstr>INCOME STATEMENT-Q</vt:lpstr>
      <vt:lpstr>STATEMENT OF FINANCIAL POSITION</vt:lpstr>
      <vt:lpstr>'INCOME STATEMENT-for the year'!Obszar_wydruku</vt:lpstr>
      <vt:lpstr>'INCOME STATEMENT-Q'!Obszar_wydruku</vt:lpstr>
      <vt:lpstr>'STATEMENT OF FINANCIAL POSITION'!Obszar_wydruku</vt:lpstr>
    </vt:vector>
  </TitlesOfParts>
  <Company>X-Trade Brokers Dom Maklerski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Tanajewska</dc:creator>
  <cp:lastModifiedBy>Sebastian Kostrzyński</cp:lastModifiedBy>
  <cp:lastPrinted>2017-03-20T09:45:54Z</cp:lastPrinted>
  <dcterms:created xsi:type="dcterms:W3CDTF">2016-09-30T11:56:16Z</dcterms:created>
  <dcterms:modified xsi:type="dcterms:W3CDTF">2020-11-08T22:01:01Z</dcterms:modified>
</cp:coreProperties>
</file>