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Wybrane dane\"/>
    </mc:Choice>
  </mc:AlternateContent>
  <xr:revisionPtr revIDLastSave="0" documentId="13_ncr:1_{1AB7E2D9-F633-451A-8497-927AEC9EED08}" xr6:coauthVersionLast="47" xr6:coauthVersionMax="47" xr10:uidLastSave="{00000000-0000-0000-0000-000000000000}"/>
  <bookViews>
    <workbookView xWindow="-110" yWindow="-110" windowWidth="19420" windowHeight="10420" tabRatio="827" activeTab="1" xr2:uid="{00000000-000D-0000-FFFF-FFFF00000000}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CAŁK.-roczne'!$B$8:$K$32</definedName>
    <definedName name="_xlnm.Print_Area" localSheetId="1">'SPRAW. Z DOCH. CAŁK-kwartalnie'!$B$8:$AB$30</definedName>
    <definedName name="_xlnm.Print_Area" localSheetId="2">'SPRAW. Z SYT. FINANSOWEJ'!$B$8:$L$48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2" i="1"/>
  <c r="C43" i="3"/>
  <c r="C44" i="3" s="1"/>
  <c r="C35" i="3"/>
  <c r="C23" i="3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G22" i="1"/>
  <c r="E22" i="1"/>
  <c r="D22" i="1"/>
  <c r="D12" i="1"/>
  <c r="C23" i="1" l="1"/>
  <c r="C28" i="1" s="1"/>
  <c r="C30" i="1" s="1"/>
  <c r="C46" i="3"/>
  <c r="D23" i="1"/>
  <c r="D28" i="1" s="1"/>
  <c r="D30" i="1" s="1"/>
  <c r="D43" i="3" l="1"/>
  <c r="D22" i="2" l="1"/>
  <c r="D12" i="2"/>
  <c r="F12" i="1"/>
  <c r="F23" i="1" l="1"/>
  <c r="F28" i="1" s="1"/>
  <c r="F30" i="1" s="1"/>
  <c r="D23" i="2"/>
  <c r="D28" i="2" s="1"/>
  <c r="D30" i="2" s="1"/>
  <c r="E12" i="1"/>
  <c r="E23" i="1" s="1"/>
  <c r="E28" i="1" s="1"/>
  <c r="E30" i="1" s="1"/>
  <c r="G12" i="1" l="1"/>
  <c r="G23" i="1" l="1"/>
  <c r="G28" i="1" s="1"/>
  <c r="G30" i="1" s="1"/>
  <c r="H12" i="1"/>
  <c r="D44" i="3"/>
  <c r="D35" i="3"/>
  <c r="D23" i="3"/>
  <c r="H23" i="1" l="1"/>
  <c r="H28" i="1" s="1"/>
  <c r="H30" i="1" s="1"/>
  <c r="D46" i="3"/>
  <c r="I12" i="1"/>
  <c r="I23" i="1" l="1"/>
  <c r="I28" i="1" s="1"/>
  <c r="I30" i="1" s="1"/>
  <c r="C22" i="2"/>
  <c r="C12" i="2"/>
  <c r="C23" i="2" l="1"/>
  <c r="C28" i="2" s="1"/>
  <c r="C30" i="2" s="1"/>
  <c r="E43" i="3"/>
  <c r="E44" i="3" s="1"/>
  <c r="E35" i="3"/>
  <c r="E23" i="3"/>
  <c r="E46" i="3" l="1"/>
  <c r="J12" i="1"/>
  <c r="J23" i="1" l="1"/>
  <c r="J28" i="1" s="1"/>
  <c r="J30" i="1" s="1"/>
  <c r="K12" i="1"/>
  <c r="K23" i="1" l="1"/>
  <c r="K28" i="1" s="1"/>
  <c r="K30" i="1" s="1"/>
  <c r="L12" i="1"/>
  <c r="L23" i="1" l="1"/>
  <c r="L28" i="1" s="1"/>
  <c r="L30" i="1" s="1"/>
  <c r="E22" i="2" l="1"/>
  <c r="E12" i="2"/>
  <c r="M12" i="1" l="1"/>
  <c r="M23" i="1" s="1"/>
  <c r="M28" i="1" s="1"/>
  <c r="M30" i="1" s="1"/>
  <c r="E23" i="2"/>
  <c r="F43" i="3"/>
  <c r="F44" i="3" s="1"/>
  <c r="F35" i="3"/>
  <c r="F23" i="3"/>
  <c r="N12" i="1"/>
  <c r="E28" i="2" l="1"/>
  <c r="E30" i="2" s="1"/>
  <c r="F46" i="3"/>
  <c r="N23" i="1"/>
  <c r="O12" i="1"/>
  <c r="N28" i="1" l="1"/>
  <c r="N30" i="1" s="1"/>
  <c r="O23" i="1"/>
  <c r="P12" i="1"/>
  <c r="P23" i="1" l="1"/>
  <c r="P28" i="1" s="1"/>
  <c r="P30" i="1" s="1"/>
  <c r="O28" i="1"/>
  <c r="O30" i="1" s="1"/>
  <c r="G22" i="2"/>
  <c r="G12" i="2"/>
  <c r="G23" i="2" l="1"/>
  <c r="R12" i="1"/>
  <c r="R23" i="1" l="1"/>
  <c r="R28" i="1" s="1"/>
  <c r="R30" i="1" s="1"/>
  <c r="G28" i="2"/>
  <c r="G30" i="2" s="1"/>
  <c r="Q12" i="1"/>
  <c r="G43" i="3"/>
  <c r="G44" i="3" s="1"/>
  <c r="G35" i="3"/>
  <c r="G23" i="3"/>
  <c r="Q23" i="1" l="1"/>
  <c r="G46" i="3"/>
  <c r="Q28" i="1" l="1"/>
  <c r="Q30" i="1" s="1"/>
  <c r="S12" i="1"/>
  <c r="S23" i="1" l="1"/>
  <c r="S28" i="1" l="1"/>
  <c r="S30" i="1" s="1"/>
  <c r="T12" i="1"/>
  <c r="T23" i="1" l="1"/>
  <c r="V12" i="1"/>
  <c r="F22" i="2"/>
  <c r="F12" i="2"/>
  <c r="V23" i="1" l="1"/>
  <c r="V28" i="1" s="1"/>
  <c r="V30" i="1" s="1"/>
  <c r="T28" i="1"/>
  <c r="T30" i="1" s="1"/>
  <c r="F23" i="2"/>
  <c r="J43" i="3"/>
  <c r="J44" i="3" s="1"/>
  <c r="K43" i="3"/>
  <c r="K44" i="3" s="1"/>
  <c r="L43" i="3"/>
  <c r="L44" i="3" s="1"/>
  <c r="I43" i="3"/>
  <c r="I44" i="3" s="1"/>
  <c r="H43" i="3"/>
  <c r="H44" i="3" s="1"/>
  <c r="F28" i="2" l="1"/>
  <c r="F30" i="2" s="1"/>
  <c r="L35" i="3"/>
  <c r="L46" i="3" s="1"/>
  <c r="K35" i="3"/>
  <c r="K46" i="3" s="1"/>
  <c r="J35" i="3"/>
  <c r="J46" i="3" s="1"/>
  <c r="I35" i="3"/>
  <c r="I46" i="3" s="1"/>
  <c r="H35" i="3"/>
  <c r="H46" i="3" s="1"/>
  <c r="L23" i="3"/>
  <c r="K23" i="3"/>
  <c r="J23" i="3"/>
  <c r="I23" i="3"/>
  <c r="H23" i="3"/>
  <c r="H22" i="2"/>
  <c r="H12" i="2"/>
  <c r="H23" i="2" s="1"/>
  <c r="H28" i="2" l="1"/>
  <c r="H30" i="2" s="1"/>
  <c r="X12" i="1"/>
  <c r="W12" i="1"/>
  <c r="U12" i="1"/>
  <c r="K22" i="2"/>
  <c r="J22" i="2"/>
  <c r="I22" i="2"/>
  <c r="K12" i="2"/>
  <c r="J12" i="2"/>
  <c r="I12" i="2"/>
  <c r="W23" i="1" l="1"/>
  <c r="I23" i="2"/>
  <c r="J23" i="2"/>
  <c r="K23" i="2"/>
  <c r="U23" i="1"/>
  <c r="X23" i="1"/>
  <c r="Y12" i="1"/>
  <c r="K28" i="2" l="1"/>
  <c r="K30" i="2" s="1"/>
  <c r="J28" i="2"/>
  <c r="J30" i="2" s="1"/>
  <c r="I28" i="2"/>
  <c r="I30" i="2" s="1"/>
  <c r="U28" i="1"/>
  <c r="U30" i="1" s="1"/>
  <c r="X28" i="1"/>
  <c r="X30" i="1" s="1"/>
  <c r="W28" i="1"/>
  <c r="W30" i="1" s="1"/>
  <c r="Y23" i="1"/>
  <c r="Z12" i="1"/>
  <c r="Y28" i="1" l="1"/>
  <c r="Y30" i="1" s="1"/>
  <c r="Z23" i="1"/>
  <c r="AB12" i="1"/>
  <c r="AA12" i="1"/>
  <c r="Z28" i="1" l="1"/>
  <c r="Z30" i="1" s="1"/>
  <c r="AA23" i="1"/>
  <c r="AB23" i="1"/>
  <c r="AB28" i="1" s="1"/>
  <c r="AA28" i="1" l="1"/>
  <c r="AA30" i="1" s="1"/>
  <c r="AB30" i="1"/>
</calcChain>
</file>

<file path=xl/sharedStrings.xml><?xml version="1.0" encoding="utf-8"?>
<sst xmlns="http://schemas.openxmlformats.org/spreadsheetml/2006/main" count="144" uniqueCount="104">
  <si>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</si>
  <si>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</si>
  <si>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</si>
  <si>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</si>
  <si>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</si>
  <si>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</si>
  <si>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</si>
  <si>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</si>
  <si>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</si>
  <si>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</si>
  <si>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</si>
  <si>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</si>
  <si>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</si>
  <si>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</si>
  <si>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</si>
  <si>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</si>
  <si>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</si>
  <si>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</si>
  <si>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</si>
  <si>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</si>
  <si>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</si>
  <si>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</si>
  <si>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</si>
  <si>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</si>
  <si>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</si>
  <si>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</si>
  <si>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</si>
  <si>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</si>
  <si>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</si>
  <si>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</si>
  <si>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</si>
  <si>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</si>
  <si>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</si>
  <si>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</si>
  <si>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</si>
  <si>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</si>
  <si>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</si>
  <si>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</si>
  <si>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</si>
  <si>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</si>
  <si>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</si>
  <si>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</si>
  <si>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</si>
  <si>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</si>
  <si>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</si>
  <si>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</si>
  <si>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</si>
  <si>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</si>
  <si>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</si>
  <si>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</si>
  <si>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</si>
  <si>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</si>
  <si>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</si>
  <si>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</si>
  <si>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</si>
  <si>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ZA KWARTAŁ</t>
  </si>
  <si>
    <t>II KWARTAŁ 2016 ROKU</t>
  </si>
  <si>
    <t>III KWARTAŁ 2016 ROKU</t>
  </si>
  <si>
    <t>IV KWARTAŁ 2016 ROKU</t>
  </si>
  <si>
    <t>II KWARTAŁ 2017 ROKU</t>
  </si>
  <si>
    <t>III KWARTAŁ 2017 ROKU</t>
  </si>
  <si>
    <t>31.12.2013*</t>
  </si>
  <si>
    <t>31.12.2014*</t>
  </si>
  <si>
    <t>31.12.2015</t>
  </si>
  <si>
    <t>31.12.2016</t>
  </si>
  <si>
    <t>01.01.2017 - 31.12.2017</t>
  </si>
  <si>
    <t>(w tys. PLN)</t>
  </si>
  <si>
    <t>SKONSOLIDOWANE SPRAWOZDANIE Z DOCHODÓW CAŁKOWITYCH - KWARTALNE</t>
  </si>
  <si>
    <t>IV KWARTAŁ 2017 ROKU</t>
  </si>
  <si>
    <t>Aktywa finansowe wyceniane w wartości godziwej przez wynik finansowy</t>
  </si>
  <si>
    <t>ND**</t>
  </si>
  <si>
    <t>Pozostałe zobowiązania</t>
  </si>
  <si>
    <t>** ND - nie dotyczy - pozycje, które nie występują w związku z zasadami wynikającymi z zastosowania MSSF 9 od 1 stycznia 2018 roku</t>
  </si>
  <si>
    <t>II KWARTAŁ 2018 ROKU</t>
  </si>
  <si>
    <t>III KWARTAŁ 2018 ROKU</t>
  </si>
  <si>
    <t>IV KWARTAŁ 2018 ROKU</t>
  </si>
  <si>
    <t>01.01.2018 - 31.12.2018</t>
  </si>
  <si>
    <t>Aktywa finansowe wyceniane w zamortyzowanym koszcie</t>
  </si>
  <si>
    <t>Zobowiązania z tytułu leasingu</t>
  </si>
  <si>
    <t>Zysk (strata) z działalności operacyjnej</t>
  </si>
  <si>
    <t>Zysk (strata) przed opodatkowaniem</t>
  </si>
  <si>
    <t>Zysk (strata) netto</t>
  </si>
  <si>
    <t>II KWARTAŁ 2019 ROKU</t>
  </si>
  <si>
    <t>III KWARTAŁ 2019 ROKU</t>
  </si>
  <si>
    <t>IV KWARTAŁ 2019 ROKU</t>
  </si>
  <si>
    <t>01.01.2019 - 31.12.2019</t>
  </si>
  <si>
    <t>I KWARTAŁ 
2019 ROKU</t>
  </si>
  <si>
    <t>I KWARTAŁ 
2018 ROKU</t>
  </si>
  <si>
    <t>I KWARTAŁ 
2017 ROKU</t>
  </si>
  <si>
    <t>I KWARTAŁ 
2016 ROKU</t>
  </si>
  <si>
    <t>I KWARTAŁ 
2020 ROKU</t>
  </si>
  <si>
    <t>Koszty finansowe, w tym:</t>
  </si>
  <si>
    <t>- ujemne różnice kursowe dotyczące spółki w Turcji</t>
  </si>
  <si>
    <t>II KWARTAŁ 
2020 ROKU</t>
  </si>
  <si>
    <t>III KWARTAŁ 
2020 ROKU</t>
  </si>
  <si>
    <t>01.01.2020 - 31.12.2020</t>
  </si>
  <si>
    <t>IV KWARTAŁ 2020 ROKU</t>
  </si>
  <si>
    <t>I KWARTAŁ 
2021 ROKU</t>
  </si>
  <si>
    <t>II KWARTAŁ 2021 ROKU</t>
  </si>
  <si>
    <t>III KWARTAŁ 2021 ROKU</t>
  </si>
  <si>
    <t>IV KWARTAŁ 2021 ROKU</t>
  </si>
  <si>
    <t>01.01.2021 - 31.12.2021</t>
  </si>
  <si>
    <t>I KWARTAŁ 2022 ROKU</t>
  </si>
  <si>
    <t>II KWARTAŁ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</si>
</sst>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9"/>
      <color indexed="8"/>
      <name val="Roboto"/>
    </font>
    <font>
      <sz val="9"/>
      <color rgb="FF121E2A"/>
      <name val="Roboto Light"/>
    </font>
    <font>
      <b/>
      <sz val="9"/>
      <color rgb="FF121E2A"/>
      <name val="Roboto Light"/>
    </font>
    <font>
      <i/>
      <sz val="8"/>
      <color theme="1"/>
      <name val="Roboto"/>
    </font>
    <font>
      <i/>
      <sz val="9"/>
      <color theme="1"/>
      <name val="Roboto"/>
    </font>
    <font>
      <sz val="9"/>
      <color rgb="FF121E2A"/>
      <name val="Roboto Light"/>
    </font>
    <font>
      <i/>
      <sz val="11"/>
      <color theme="1"/>
      <name val="Calibri"/>
      <family val="2"/>
      <charset val="238"/>
      <scheme val="minor"/>
    </font>
    <font>
      <i/>
      <sz val="9"/>
      <color rgb="FF121E2A"/>
      <name val="Roboto 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165" fontId="0" fillId="2" borderId="0" xfId="0" applyNumberFormat="1" applyFill="1"/>
    <xf numFmtId="0" fontId="7" fillId="2" borderId="0" xfId="0" applyFont="1" applyFill="1"/>
    <xf numFmtId="165" fontId="9" fillId="2" borderId="0" xfId="2" applyNumberFormat="1" applyFont="1" applyFill="1" applyBorder="1" applyAlignment="1">
      <alignment horizontal="right"/>
    </xf>
    <xf numFmtId="0" fontId="10" fillId="2" borderId="0" xfId="0" applyFont="1" applyFill="1"/>
    <xf numFmtId="165" fontId="10" fillId="2" borderId="0" xfId="2" applyNumberFormat="1" applyFont="1" applyFill="1" applyBorder="1" applyAlignment="1">
      <alignment horizontal="right"/>
    </xf>
    <xf numFmtId="0" fontId="11" fillId="2" borderId="1" xfId="0" applyFont="1" applyFill="1" applyBorder="1"/>
    <xf numFmtId="165" fontId="11" fillId="2" borderId="1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8" fillId="4" borderId="8" xfId="0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10" fillId="3" borderId="0" xfId="0" applyFont="1" applyFill="1"/>
    <xf numFmtId="165" fontId="11" fillId="3" borderId="1" xfId="2" applyNumberFormat="1" applyFont="1" applyFill="1" applyBorder="1" applyAlignment="1">
      <alignment horizontal="right"/>
    </xf>
    <xf numFmtId="165" fontId="11" fillId="2" borderId="6" xfId="2" applyNumberFormat="1" applyFont="1" applyFill="1" applyBorder="1" applyAlignment="1">
      <alignment horizontal="right"/>
    </xf>
    <xf numFmtId="165" fontId="10" fillId="3" borderId="0" xfId="2" applyNumberFormat="1" applyFont="1" applyFill="1" applyBorder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5" fontId="10" fillId="2" borderId="3" xfId="2" applyNumberFormat="1" applyFont="1" applyFill="1" applyBorder="1" applyAlignment="1">
      <alignment horizontal="right"/>
    </xf>
    <xf numFmtId="165" fontId="10" fillId="2" borderId="2" xfId="2" applyNumberFormat="1" applyFont="1" applyFill="1" applyBorder="1" applyAlignment="1">
      <alignment horizontal="right"/>
    </xf>
    <xf numFmtId="165" fontId="11" fillId="2" borderId="5" xfId="2" applyNumberFormat="1" applyFont="1" applyFill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4" fontId="8" fillId="4" borderId="8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6" xfId="0" applyFont="1" applyFill="1" applyBorder="1"/>
    <xf numFmtId="0" fontId="11" fillId="2" borderId="0" xfId="0" applyFont="1" applyFill="1" applyBorder="1"/>
    <xf numFmtId="165" fontId="11" fillId="2" borderId="0" xfId="2" applyNumberFormat="1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right"/>
    </xf>
    <xf numFmtId="165" fontId="11" fillId="6" borderId="1" xfId="2" applyNumberFormat="1" applyFont="1" applyFill="1" applyBorder="1" applyAlignment="1">
      <alignment horizontal="right"/>
    </xf>
    <xf numFmtId="165" fontId="10" fillId="3" borderId="13" xfId="2" applyNumberFormat="1" applyFont="1" applyFill="1" applyBorder="1" applyAlignment="1">
      <alignment horizontal="right"/>
    </xf>
    <xf numFmtId="165" fontId="10" fillId="3" borderId="14" xfId="2" applyNumberFormat="1" applyFont="1" applyFill="1" applyBorder="1" applyAlignment="1">
      <alignment horizontal="right"/>
    </xf>
    <xf numFmtId="165" fontId="10" fillId="2" borderId="15" xfId="2" applyNumberFormat="1" applyFont="1" applyFill="1" applyBorder="1" applyAlignment="1">
      <alignment horizontal="right"/>
    </xf>
    <xf numFmtId="4" fontId="0" fillId="2" borderId="0" xfId="0" applyNumberFormat="1" applyFill="1"/>
    <xf numFmtId="0" fontId="8" fillId="4" borderId="7" xfId="0" applyFont="1" applyFill="1" applyBorder="1" applyAlignment="1">
      <alignment horizontal="left" vertical="center" wrapText="1"/>
    </xf>
    <xf numFmtId="165" fontId="10" fillId="2" borderId="7" xfId="2" applyNumberFormat="1" applyFont="1" applyFill="1" applyBorder="1" applyAlignment="1">
      <alignment horizontal="right"/>
    </xf>
    <xf numFmtId="165" fontId="0" fillId="2" borderId="0" xfId="0" applyNumberFormat="1" applyFont="1" applyFill="1"/>
    <xf numFmtId="0" fontId="0" fillId="2" borderId="0" xfId="0" applyFont="1" applyFill="1"/>
    <xf numFmtId="0" fontId="14" fillId="2" borderId="12" xfId="0" applyFont="1" applyFill="1" applyBorder="1"/>
    <xf numFmtId="165" fontId="14" fillId="2" borderId="17" xfId="2" applyNumberFormat="1" applyFont="1" applyFill="1" applyBorder="1" applyAlignment="1">
      <alignment horizontal="right"/>
    </xf>
    <xf numFmtId="165" fontId="14" fillId="6" borderId="12" xfId="2" applyNumberFormat="1" applyFont="1" applyFill="1" applyBorder="1" applyAlignment="1">
      <alignment horizontal="right"/>
    </xf>
    <xf numFmtId="165" fontId="14" fillId="2" borderId="12" xfId="2" applyNumberFormat="1" applyFont="1" applyFill="1" applyBorder="1" applyAlignment="1">
      <alignment horizontal="right"/>
    </xf>
    <xf numFmtId="165" fontId="14" fillId="2" borderId="16" xfId="2" applyNumberFormat="1" applyFont="1" applyFill="1" applyBorder="1" applyAlignment="1">
      <alignment horizontal="right"/>
    </xf>
    <xf numFmtId="0" fontId="14" fillId="2" borderId="0" xfId="0" applyFont="1" applyFill="1" applyBorder="1"/>
    <xf numFmtId="165" fontId="14" fillId="2" borderId="0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165" fontId="10" fillId="6" borderId="2" xfId="2" applyNumberFormat="1" applyFont="1" applyFill="1" applyBorder="1" applyAlignment="1">
      <alignment horizontal="right"/>
    </xf>
    <xf numFmtId="165" fontId="11" fillId="6" borderId="4" xfId="2" applyNumberFormat="1" applyFont="1" applyFill="1" applyBorder="1" applyAlignment="1">
      <alignment horizontal="right"/>
    </xf>
    <xf numFmtId="0" fontId="10" fillId="2" borderId="3" xfId="0" applyFont="1" applyFill="1" applyBorder="1"/>
    <xf numFmtId="165" fontId="14" fillId="6" borderId="17" xfId="2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165" fontId="11" fillId="3" borderId="18" xfId="2" applyNumberFormat="1" applyFont="1" applyFill="1" applyBorder="1" applyAlignment="1">
      <alignment horizontal="right"/>
    </xf>
    <xf numFmtId="165" fontId="11" fillId="3" borderId="14" xfId="2" applyNumberFormat="1" applyFont="1" applyFill="1" applyBorder="1" applyAlignment="1">
      <alignment horizontal="right"/>
    </xf>
    <xf numFmtId="165" fontId="12" fillId="2" borderId="0" xfId="0" applyNumberFormat="1" applyFont="1" applyFill="1"/>
    <xf numFmtId="165" fontId="11" fillId="5" borderId="19" xfId="2" applyNumberFormat="1" applyFont="1" applyFill="1" applyBorder="1" applyAlignment="1">
      <alignment horizontal="right"/>
    </xf>
    <xf numFmtId="165" fontId="14" fillId="5" borderId="20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165" fontId="10" fillId="6" borderId="3" xfId="2" applyNumberFormat="1" applyFont="1" applyFill="1" applyBorder="1" applyAlignment="1">
      <alignment horizontal="right"/>
    </xf>
    <xf numFmtId="165" fontId="11" fillId="6" borderId="5" xfId="2" applyNumberFormat="1" applyFont="1" applyFill="1" applyBorder="1" applyAlignment="1">
      <alignment horizontal="right"/>
    </xf>
    <xf numFmtId="0" fontId="10" fillId="2" borderId="2" xfId="0" applyFont="1" applyFill="1" applyBorder="1"/>
    <xf numFmtId="165" fontId="14" fillId="6" borderId="16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0" fontId="15" fillId="2" borderId="0" xfId="0" applyFont="1" applyFill="1"/>
    <xf numFmtId="165" fontId="16" fillId="3" borderId="14" xfId="2" applyNumberFormat="1" applyFont="1" applyFill="1" applyBorder="1" applyAlignment="1">
      <alignment horizontal="right"/>
    </xf>
    <xf numFmtId="165" fontId="16" fillId="2" borderId="2" xfId="2" applyNumberFormat="1" applyFont="1" applyFill="1" applyBorder="1" applyAlignment="1">
      <alignment horizontal="right"/>
    </xf>
    <xf numFmtId="165" fontId="16" fillId="6" borderId="0" xfId="2" applyNumberFormat="1" applyFont="1" applyFill="1" applyBorder="1" applyAlignment="1">
      <alignment horizontal="right"/>
    </xf>
    <xf numFmtId="165" fontId="16" fillId="2" borderId="0" xfId="2" applyNumberFormat="1" applyFont="1" applyFill="1" applyBorder="1" applyAlignment="1">
      <alignment horizontal="right"/>
    </xf>
    <xf numFmtId="165" fontId="16" fillId="6" borderId="3" xfId="2" applyNumberFormat="1" applyFont="1" applyFill="1" applyBorder="1" applyAlignment="1">
      <alignment horizontal="right"/>
    </xf>
    <xf numFmtId="165" fontId="16" fillId="6" borderId="2" xfId="2" applyNumberFormat="1" applyFont="1" applyFill="1" applyBorder="1" applyAlignment="1">
      <alignment horizontal="right"/>
    </xf>
    <xf numFmtId="165" fontId="16" fillId="2" borderId="3" xfId="2" applyNumberFormat="1" applyFont="1" applyFill="1" applyBorder="1" applyAlignment="1">
      <alignment horizontal="right"/>
    </xf>
    <xf numFmtId="165" fontId="15" fillId="2" borderId="0" xfId="0" applyNumberFormat="1" applyFont="1" applyFill="1"/>
    <xf numFmtId="0" fontId="16" fillId="2" borderId="0" xfId="0" quotePrefix="1" applyFont="1" applyFill="1" applyBorder="1" applyAlignment="1">
      <alignment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16" fillId="2" borderId="0" xfId="0" quotePrefix="1" applyFont="1" applyFill="1" applyBorder="1"/>
    <xf numFmtId="165" fontId="16" fillId="3" borderId="0" xfId="2" applyNumberFormat="1" applyFont="1" applyFill="1" applyBorder="1" applyAlignment="1">
      <alignment horizontal="right"/>
    </xf>
    <xf numFmtId="165" fontId="11" fillId="2" borderId="22" xfId="2" applyNumberFormat="1" applyFont="1" applyFill="1" applyBorder="1" applyAlignment="1">
      <alignment horizontal="right"/>
    </xf>
    <xf numFmtId="165" fontId="11" fillId="2" borderId="2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165" fontId="10" fillId="2" borderId="23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165" fontId="11" fillId="3" borderId="19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</cellXfs>
  <cellStyles count="3">
    <cellStyle name="Excel Built-in Normal 2" xfId="2" xr:uid="{00000000-0005-0000-0000-000000000000}"/>
    <cellStyle name="Normalny" xfId="0" builtinId="0"/>
    <cellStyle name="Walutowy 61" xfId="1" xr:uid="{00000000-0005-0000-0000-000002000000}"/>
  </cellStyles>
  <dxfs count="0"/>
  <tableStyles count="0" defaultTableStyle="TableStyleMedium2" defaultPivotStyle="PivotStyleLight16"/>
  <colors>
    <mruColors>
      <color rgb="FFF4F4F4"/>
      <color rgb="FF121E2A"/>
      <color rgb="FFDAE5F6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10</xdr:col>
      <xdr:colOff>872490</xdr:colOff>
      <xdr:row>3</xdr:row>
      <xdr:rowOff>57150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83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88900</xdr:colOff>
      <xdr:row>0</xdr:row>
      <xdr:rowOff>0</xdr:rowOff>
    </xdr:from>
    <xdr:to>
      <xdr:col>27</xdr:col>
      <xdr:colOff>815340</xdr:colOff>
      <xdr:row>3</xdr:row>
      <xdr:rowOff>57150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8080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0</xdr:row>
      <xdr:rowOff>0</xdr:rowOff>
    </xdr:from>
    <xdr:to>
      <xdr:col>12</xdr:col>
      <xdr:colOff>2540</xdr:colOff>
      <xdr:row>3</xdr:row>
      <xdr:rowOff>57150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119100" y="0"/>
          <a:ext cx="157099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FV5684"/>
  <sheetViews>
    <sheetView zoomScaleNormal="100" workbookViewId="0"/>
  </sheetViews>
  <sheetFormatPr defaultRowHeight="14.5"/>
  <cols>
    <col min="1" max="1" width="1.1796875" style="1" customWidth="1"/>
    <col min="2" max="2" width="39.7265625" customWidth="1"/>
    <col min="3" max="11" width="13.54296875" customWidth="1"/>
    <col min="12" max="854" width="9.1796875" style="1"/>
  </cols>
  <sheetData>
    <row r="1" spans="2:12" s="1" customFormat="1" ht="16.5" customHeight="1"/>
    <row r="2" spans="2:12" s="1" customFormat="1" ht="16.5" customHeight="1"/>
    <row r="3" spans="2:12" s="1" customFormat="1" ht="16.5" customHeight="1"/>
    <row r="4" spans="2:12" s="1" customFormat="1" ht="19.5" customHeight="1">
      <c r="B4" s="93" t="s">
        <v>54</v>
      </c>
      <c r="C4" s="93"/>
      <c r="D4" s="93"/>
      <c r="E4" s="93"/>
      <c r="F4" s="93"/>
      <c r="G4" s="93"/>
      <c r="H4" s="93"/>
      <c r="I4" s="93"/>
      <c r="J4" s="93"/>
      <c r="K4" s="93"/>
      <c r="L4" s="5"/>
    </row>
    <row r="5" spans="2:12" s="1" customFormat="1" ht="19.5" customHeight="1">
      <c r="B5" s="93"/>
      <c r="C5" s="93"/>
      <c r="D5" s="93"/>
      <c r="E5" s="93"/>
      <c r="F5" s="93"/>
      <c r="G5" s="93"/>
      <c r="H5" s="93"/>
      <c r="I5" s="93"/>
      <c r="J5" s="93"/>
      <c r="K5" s="93"/>
      <c r="L5" s="5"/>
    </row>
    <row r="6" spans="2:12" s="1" customFormat="1"/>
    <row r="7" spans="2:12" ht="6" customHeight="1">
      <c r="B7" s="94" t="s">
        <v>66</v>
      </c>
      <c r="C7" s="80"/>
      <c r="D7" s="89"/>
      <c r="E7" s="68"/>
      <c r="F7" s="16"/>
      <c r="G7" s="52"/>
      <c r="H7" s="96"/>
      <c r="I7" s="96"/>
      <c r="J7" s="96"/>
      <c r="K7" s="96"/>
    </row>
    <row r="8" spans="2:12" ht="33" customHeight="1">
      <c r="B8" s="95"/>
      <c r="C8" s="14" t="s">
        <v>101</v>
      </c>
      <c r="D8" s="14" t="s">
        <v>95</v>
      </c>
      <c r="E8" s="14" t="s">
        <v>85</v>
      </c>
      <c r="F8" s="14" t="s">
        <v>76</v>
      </c>
      <c r="G8" s="14" t="s">
        <v>65</v>
      </c>
      <c r="H8" s="14" t="s">
        <v>22</v>
      </c>
      <c r="I8" s="15" t="s">
        <v>19</v>
      </c>
      <c r="J8" s="15" t="s">
        <v>20</v>
      </c>
      <c r="K8" s="15" t="s">
        <v>21</v>
      </c>
    </row>
    <row r="9" spans="2:12" s="1" customFormat="1">
      <c r="B9" s="9" t="s">
        <v>0</v>
      </c>
      <c r="C9" s="20">
        <v>618453</v>
      </c>
      <c r="D9" s="10">
        <v>792788</v>
      </c>
      <c r="E9" s="10">
        <v>233106</v>
      </c>
      <c r="F9" s="10">
        <v>281473</v>
      </c>
      <c r="G9" s="10">
        <v>269188</v>
      </c>
      <c r="H9" s="10">
        <v>245216</v>
      </c>
      <c r="I9" s="10">
        <v>274671</v>
      </c>
      <c r="J9" s="10">
        <v>197785</v>
      </c>
      <c r="K9" s="10">
        <v>209884</v>
      </c>
    </row>
    <row r="10" spans="2:12" s="1" customFormat="1">
      <c r="B10" s="9" t="s">
        <v>1</v>
      </c>
      <c r="C10" s="20">
        <v>5034</v>
      </c>
      <c r="D10" s="10">
        <v>4839</v>
      </c>
      <c r="E10" s="10">
        <v>5629</v>
      </c>
      <c r="F10" s="10">
        <v>6651</v>
      </c>
      <c r="G10" s="10">
        <v>4457</v>
      </c>
      <c r="H10" s="10">
        <v>5284</v>
      </c>
      <c r="I10" s="10">
        <v>5754</v>
      </c>
      <c r="J10" s="10">
        <v>6071</v>
      </c>
      <c r="K10" s="10">
        <v>4992</v>
      </c>
    </row>
    <row r="11" spans="2:12" s="1" customFormat="1">
      <c r="B11" s="9" t="s">
        <v>2</v>
      </c>
      <c r="C11" s="20">
        <v>2108</v>
      </c>
      <c r="D11" s="10">
        <v>123</v>
      </c>
      <c r="E11" s="10">
        <v>569</v>
      </c>
      <c r="F11" s="10">
        <v>177</v>
      </c>
      <c r="G11" s="10">
        <v>122</v>
      </c>
      <c r="H11" s="10">
        <v>76</v>
      </c>
      <c r="I11" s="10">
        <v>2117</v>
      </c>
      <c r="J11" s="10">
        <v>578</v>
      </c>
      <c r="K11" s="10">
        <v>683</v>
      </c>
    </row>
    <row r="12" spans="2:12" s="1" customFormat="1">
      <c r="B12" s="11" t="s">
        <v>3</v>
      </c>
      <c r="C12" s="18">
        <f t="shared" ref="C12:D12" si="0">SUM(C9:C11)</f>
        <v>625595</v>
      </c>
      <c r="D12" s="12">
        <f t="shared" si="0"/>
        <v>797750</v>
      </c>
      <c r="E12" s="12">
        <f t="shared" ref="E12:H12" si="1">SUM(E9:E11)</f>
        <v>239304</v>
      </c>
      <c r="F12" s="12">
        <f t="shared" si="1"/>
        <v>288301</v>
      </c>
      <c r="G12" s="12">
        <f t="shared" ref="G12" si="2">SUM(G9:G11)</f>
        <v>273767</v>
      </c>
      <c r="H12" s="12">
        <f t="shared" si="1"/>
        <v>250576</v>
      </c>
      <c r="I12" s="12">
        <f>SUM(I9:I11)</f>
        <v>282542</v>
      </c>
      <c r="J12" s="12">
        <f>SUM(J9:J11)</f>
        <v>204434</v>
      </c>
      <c r="K12" s="12">
        <f>SUM(K9:K11)</f>
        <v>215559</v>
      </c>
    </row>
    <row r="13" spans="2:12" s="1" customFormat="1" ht="7.5" customHeight="1">
      <c r="B13" s="9"/>
      <c r="C13" s="17"/>
      <c r="D13" s="9"/>
      <c r="E13" s="9"/>
      <c r="F13" s="10"/>
      <c r="G13" s="10"/>
      <c r="H13" s="10"/>
      <c r="I13" s="10"/>
      <c r="J13" s="10"/>
      <c r="K13" s="10"/>
    </row>
    <row r="14" spans="2:12" s="1" customFormat="1">
      <c r="B14" s="9" t="s">
        <v>4</v>
      </c>
      <c r="C14" s="20">
        <v>-131262</v>
      </c>
      <c r="D14" s="10">
        <v>-119141</v>
      </c>
      <c r="E14" s="10">
        <v>-86024</v>
      </c>
      <c r="F14" s="10">
        <v>-78478</v>
      </c>
      <c r="G14" s="10">
        <v>-73150</v>
      </c>
      <c r="H14" s="10">
        <v>-71864</v>
      </c>
      <c r="I14" s="10">
        <v>-68127</v>
      </c>
      <c r="J14" s="10">
        <v>-54994</v>
      </c>
      <c r="K14" s="10">
        <v>-49295</v>
      </c>
    </row>
    <row r="15" spans="2:12" s="1" customFormat="1">
      <c r="B15" s="9" t="s">
        <v>5</v>
      </c>
      <c r="C15" s="20">
        <v>-120101</v>
      </c>
      <c r="D15" s="10">
        <v>-87731</v>
      </c>
      <c r="E15" s="10">
        <v>-37716</v>
      </c>
      <c r="F15" s="10">
        <v>-33322</v>
      </c>
      <c r="G15" s="10">
        <v>-24841</v>
      </c>
      <c r="H15" s="10">
        <v>-49338</v>
      </c>
      <c r="I15" s="10">
        <v>-28181</v>
      </c>
      <c r="J15" s="10">
        <v>-23584</v>
      </c>
      <c r="K15" s="10">
        <v>-19176</v>
      </c>
    </row>
    <row r="16" spans="2:12" s="1" customFormat="1">
      <c r="B16" s="9" t="s">
        <v>6</v>
      </c>
      <c r="C16" s="20">
        <v>-38434</v>
      </c>
      <c r="D16" s="10">
        <v>-29443</v>
      </c>
      <c r="E16" s="10">
        <v>-24638</v>
      </c>
      <c r="F16" s="10">
        <v>-24909</v>
      </c>
      <c r="G16" s="10">
        <v>-21943</v>
      </c>
      <c r="H16" s="10">
        <v>-20620</v>
      </c>
      <c r="I16" s="10">
        <v>-18660</v>
      </c>
      <c r="J16" s="10">
        <v>-17553</v>
      </c>
      <c r="K16" s="10">
        <v>-20276</v>
      </c>
    </row>
    <row r="17" spans="2:12" s="1" customFormat="1">
      <c r="B17" s="13" t="s">
        <v>10</v>
      </c>
      <c r="C17" s="20">
        <v>-36187</v>
      </c>
      <c r="D17" s="10">
        <v>-22539</v>
      </c>
      <c r="E17" s="10">
        <v>-8329</v>
      </c>
      <c r="F17" s="10">
        <v>-7627</v>
      </c>
      <c r="G17" s="10">
        <v>-5964</v>
      </c>
      <c r="H17" s="10">
        <v>-4182</v>
      </c>
      <c r="I17" s="10">
        <v>-3915</v>
      </c>
      <c r="J17" s="10">
        <v>-3914</v>
      </c>
      <c r="K17" s="10">
        <v>-3588</v>
      </c>
    </row>
    <row r="18" spans="2:12" s="1" customFormat="1">
      <c r="B18" s="9" t="s">
        <v>8</v>
      </c>
      <c r="C18" s="20">
        <v>-8921</v>
      </c>
      <c r="D18" s="10">
        <v>-7753</v>
      </c>
      <c r="E18" s="10">
        <v>-6753</v>
      </c>
      <c r="F18" s="10">
        <v>-3931</v>
      </c>
      <c r="G18" s="10">
        <v>-6054</v>
      </c>
      <c r="H18" s="10">
        <v>-5423</v>
      </c>
      <c r="I18" s="10">
        <v>-5804</v>
      </c>
      <c r="J18" s="10">
        <v>-5746</v>
      </c>
      <c r="K18" s="10">
        <v>-3888</v>
      </c>
    </row>
    <row r="19" spans="2:12" s="1" customFormat="1">
      <c r="B19" s="13" t="s">
        <v>9</v>
      </c>
      <c r="C19" s="20">
        <v>-5373</v>
      </c>
      <c r="D19" s="10">
        <v>-3723</v>
      </c>
      <c r="E19" s="10">
        <v>-2950</v>
      </c>
      <c r="F19" s="10">
        <v>-2340</v>
      </c>
      <c r="G19" s="10">
        <v>-2059</v>
      </c>
      <c r="H19" s="10">
        <v>-2597</v>
      </c>
      <c r="I19" s="10">
        <v>-1824</v>
      </c>
      <c r="J19" s="10">
        <v>-1933</v>
      </c>
      <c r="K19" s="10">
        <v>-724</v>
      </c>
    </row>
    <row r="20" spans="2:12" s="1" customFormat="1">
      <c r="B20" s="9" t="s">
        <v>7</v>
      </c>
      <c r="C20" s="20">
        <v>-4407</v>
      </c>
      <c r="D20" s="10">
        <v>-3788</v>
      </c>
      <c r="E20" s="10">
        <v>-3158</v>
      </c>
      <c r="F20" s="10">
        <v>-7815</v>
      </c>
      <c r="G20" s="10">
        <v>-7934</v>
      </c>
      <c r="H20" s="10">
        <v>-8698</v>
      </c>
      <c r="I20" s="10">
        <v>-7898</v>
      </c>
      <c r="J20" s="10">
        <v>-6815</v>
      </c>
      <c r="K20" s="10">
        <v>-6520</v>
      </c>
    </row>
    <row r="21" spans="2:12" s="1" customFormat="1">
      <c r="B21" s="13" t="s">
        <v>11</v>
      </c>
      <c r="C21" s="20">
        <v>-4087</v>
      </c>
      <c r="D21" s="10">
        <v>-7886</v>
      </c>
      <c r="E21" s="10">
        <v>-4324</v>
      </c>
      <c r="F21" s="10">
        <v>-14070</v>
      </c>
      <c r="G21" s="10">
        <v>-3552</v>
      </c>
      <c r="H21" s="10">
        <v>-5739</v>
      </c>
      <c r="I21" s="10">
        <v>-7063</v>
      </c>
      <c r="J21" s="10">
        <v>-3517</v>
      </c>
      <c r="K21" s="10">
        <v>-5825</v>
      </c>
    </row>
    <row r="22" spans="2:12" s="1" customFormat="1">
      <c r="B22" s="11" t="s">
        <v>12</v>
      </c>
      <c r="C22" s="18">
        <f t="shared" ref="C22:K22" si="3">SUM(C14:C21)</f>
        <v>-348772</v>
      </c>
      <c r="D22" s="12">
        <f t="shared" si="3"/>
        <v>-282004</v>
      </c>
      <c r="E22" s="12">
        <f t="shared" si="3"/>
        <v>-173892</v>
      </c>
      <c r="F22" s="12">
        <f t="shared" si="3"/>
        <v>-172492</v>
      </c>
      <c r="G22" s="12">
        <f t="shared" si="3"/>
        <v>-145497</v>
      </c>
      <c r="H22" s="12">
        <f t="shared" si="3"/>
        <v>-168461</v>
      </c>
      <c r="I22" s="12">
        <f t="shared" si="3"/>
        <v>-141472</v>
      </c>
      <c r="J22" s="12">
        <f t="shared" si="3"/>
        <v>-118056</v>
      </c>
      <c r="K22" s="12">
        <f t="shared" si="3"/>
        <v>-109292</v>
      </c>
    </row>
    <row r="23" spans="2:12" s="1" customFormat="1">
      <c r="B23" s="11" t="s">
        <v>13</v>
      </c>
      <c r="C23" s="18">
        <f t="shared" ref="C23:K23" si="4">SUM(C12,C22:C22)</f>
        <v>276823</v>
      </c>
      <c r="D23" s="12">
        <f t="shared" si="4"/>
        <v>515746</v>
      </c>
      <c r="E23" s="12">
        <f t="shared" si="4"/>
        <v>65412</v>
      </c>
      <c r="F23" s="12">
        <f t="shared" si="4"/>
        <v>115809</v>
      </c>
      <c r="G23" s="12">
        <f t="shared" si="4"/>
        <v>128270</v>
      </c>
      <c r="H23" s="12">
        <f t="shared" si="4"/>
        <v>82115</v>
      </c>
      <c r="I23" s="12">
        <f t="shared" si="4"/>
        <v>141070</v>
      </c>
      <c r="J23" s="12">
        <f t="shared" si="4"/>
        <v>86378</v>
      </c>
      <c r="K23" s="12">
        <f t="shared" si="4"/>
        <v>106267</v>
      </c>
    </row>
    <row r="24" spans="2:12" s="1" customFormat="1">
      <c r="B24" s="45" t="s">
        <v>23</v>
      </c>
      <c r="C24" s="20">
        <v>0</v>
      </c>
      <c r="D24" s="10">
        <v>0</v>
      </c>
      <c r="E24" s="10">
        <v>0</v>
      </c>
      <c r="F24" s="48">
        <v>0</v>
      </c>
      <c r="G24" s="48">
        <v>-5612</v>
      </c>
      <c r="H24" s="48">
        <v>0</v>
      </c>
      <c r="I24" s="48">
        <v>0</v>
      </c>
      <c r="J24" s="48">
        <v>0</v>
      </c>
      <c r="K24" s="48">
        <v>0</v>
      </c>
    </row>
    <row r="25" spans="2:12" s="1" customFormat="1">
      <c r="B25" s="50" t="s">
        <v>14</v>
      </c>
      <c r="C25" s="20">
        <v>17891</v>
      </c>
      <c r="D25" s="10">
        <v>5857</v>
      </c>
      <c r="E25" s="10">
        <v>5901</v>
      </c>
      <c r="F25" s="51">
        <v>9083</v>
      </c>
      <c r="G25" s="51">
        <v>6318</v>
      </c>
      <c r="H25" s="51">
        <v>12122</v>
      </c>
      <c r="I25" s="51">
        <v>10444</v>
      </c>
      <c r="J25" s="51">
        <v>11853</v>
      </c>
      <c r="K25" s="51">
        <v>5442</v>
      </c>
    </row>
    <row r="26" spans="2:12" s="1" customFormat="1">
      <c r="B26" s="13" t="s">
        <v>91</v>
      </c>
      <c r="C26" s="20">
        <v>-4258</v>
      </c>
      <c r="D26" s="10">
        <v>-22906</v>
      </c>
      <c r="E26" s="10">
        <v>-1877</v>
      </c>
      <c r="F26" s="10">
        <v>-221</v>
      </c>
      <c r="G26" s="10">
        <v>-14291</v>
      </c>
      <c r="H26" s="10">
        <v>-955</v>
      </c>
      <c r="I26" s="10">
        <v>-3146</v>
      </c>
      <c r="J26" s="10">
        <v>-1203</v>
      </c>
      <c r="K26" s="10">
        <v>-5346</v>
      </c>
    </row>
    <row r="27" spans="2:12" s="69" customFormat="1">
      <c r="B27" s="82" t="s">
        <v>92</v>
      </c>
      <c r="C27" s="83">
        <v>0</v>
      </c>
      <c r="D27" s="73">
        <v>-21880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</row>
    <row r="28" spans="2:12" s="1" customFormat="1">
      <c r="B28" s="11" t="s">
        <v>15</v>
      </c>
      <c r="C28" s="18">
        <f>SUM(C23:C26)</f>
        <v>290456</v>
      </c>
      <c r="D28" s="12">
        <f>SUM(D23:D26)</f>
        <v>498697</v>
      </c>
      <c r="E28" s="12">
        <f>SUM(E23:E26)</f>
        <v>69436</v>
      </c>
      <c r="F28" s="12">
        <f t="shared" ref="F28:K28" si="5">SUM(F23:F26)</f>
        <v>124671</v>
      </c>
      <c r="G28" s="12">
        <f t="shared" si="5"/>
        <v>114685</v>
      </c>
      <c r="H28" s="12">
        <f t="shared" si="5"/>
        <v>93282</v>
      </c>
      <c r="I28" s="12">
        <f t="shared" si="5"/>
        <v>148368</v>
      </c>
      <c r="J28" s="12">
        <f t="shared" si="5"/>
        <v>97028</v>
      </c>
      <c r="K28" s="12">
        <f t="shared" si="5"/>
        <v>106363</v>
      </c>
    </row>
    <row r="29" spans="2:12" s="1" customFormat="1">
      <c r="B29" s="13" t="s">
        <v>16</v>
      </c>
      <c r="C29" s="20">
        <v>-52626</v>
      </c>
      <c r="D29" s="10">
        <v>-96610</v>
      </c>
      <c r="E29" s="10">
        <v>-11735</v>
      </c>
      <c r="F29" s="10">
        <v>-23200</v>
      </c>
      <c r="G29" s="10">
        <v>-21712</v>
      </c>
      <c r="H29" s="10">
        <v>-15575</v>
      </c>
      <c r="I29" s="10">
        <v>-29333</v>
      </c>
      <c r="J29" s="10">
        <v>-19964</v>
      </c>
      <c r="K29" s="10">
        <v>-24431</v>
      </c>
    </row>
    <row r="30" spans="2:12" s="1" customFormat="1">
      <c r="B30" s="11" t="s">
        <v>17</v>
      </c>
      <c r="C30" s="18">
        <f t="shared" ref="C30:D30" si="6">SUM(C28:C29)</f>
        <v>237830</v>
      </c>
      <c r="D30" s="12">
        <f t="shared" si="6"/>
        <v>402087</v>
      </c>
      <c r="E30" s="12">
        <f t="shared" ref="E30:H30" si="7">SUM(E28:E29)</f>
        <v>57701</v>
      </c>
      <c r="F30" s="12">
        <f t="shared" si="7"/>
        <v>101471</v>
      </c>
      <c r="G30" s="12">
        <f t="shared" ref="G30" si="8">SUM(G28:G29)</f>
        <v>92973</v>
      </c>
      <c r="H30" s="12">
        <f t="shared" si="7"/>
        <v>77707</v>
      </c>
      <c r="I30" s="12">
        <f>SUM(I28:I29)</f>
        <v>119035</v>
      </c>
      <c r="J30" s="12">
        <f>SUM(J28:J29)</f>
        <v>77064</v>
      </c>
      <c r="K30" s="12">
        <f>SUM(K28:K29)</f>
        <v>81932</v>
      </c>
    </row>
    <row r="31" spans="2:12" s="1" customFormat="1" ht="3.75" customHeight="1">
      <c r="B31" s="3"/>
      <c r="C31" s="3"/>
      <c r="D31" s="3"/>
      <c r="E31" s="3"/>
      <c r="F31" s="3"/>
      <c r="G31" s="3"/>
      <c r="H31" s="2"/>
      <c r="I31" s="2"/>
      <c r="J31" s="2"/>
      <c r="K31" s="3"/>
      <c r="L31" s="4"/>
    </row>
    <row r="32" spans="2:12" s="7" customFormat="1" ht="12">
      <c r="B32" s="57" t="s">
        <v>18</v>
      </c>
      <c r="C32" s="57"/>
      <c r="D32" s="57"/>
      <c r="E32" s="57"/>
      <c r="F32" s="22"/>
      <c r="G32" s="22"/>
      <c r="H32" s="22"/>
      <c r="I32" s="8"/>
      <c r="J32" s="8"/>
    </row>
    <row r="33" spans="2:5" s="1" customFormat="1"/>
    <row r="34" spans="2:5" s="1" customFormat="1">
      <c r="C34" s="6"/>
      <c r="D34" s="6"/>
      <c r="E34" s="6"/>
    </row>
    <row r="35" spans="2:5" s="1" customFormat="1">
      <c r="B35" s="9"/>
      <c r="C35" s="6"/>
    </row>
    <row r="36" spans="2:5" s="1" customFormat="1">
      <c r="B36" s="9"/>
      <c r="C36" s="6"/>
    </row>
    <row r="37" spans="2:5" s="1" customFormat="1">
      <c r="B37" s="9"/>
      <c r="C37" s="6"/>
    </row>
    <row r="38" spans="2:5" s="1" customFormat="1">
      <c r="B38" s="9"/>
      <c r="C38" s="6"/>
    </row>
    <row r="39" spans="2:5" s="1" customFormat="1">
      <c r="B39" s="9"/>
      <c r="C39" s="6"/>
    </row>
    <row r="40" spans="2:5" s="1" customFormat="1">
      <c r="B40" s="13"/>
      <c r="C40" s="6"/>
    </row>
    <row r="41" spans="2:5" s="1" customFormat="1">
      <c r="B41" s="13"/>
      <c r="C41" s="6"/>
    </row>
    <row r="42" spans="2:5" s="1" customFormat="1">
      <c r="B42" s="13"/>
      <c r="C42" s="6"/>
    </row>
    <row r="43" spans="2:5" s="1" customFormat="1">
      <c r="C43" s="6"/>
    </row>
    <row r="44" spans="2:5" s="1" customFormat="1">
      <c r="C44" s="6"/>
    </row>
    <row r="45" spans="2:5" s="1" customFormat="1">
      <c r="C45" s="6"/>
    </row>
    <row r="46" spans="2:5" s="1" customFormat="1">
      <c r="C46" s="6"/>
    </row>
    <row r="47" spans="2:5" s="1" customFormat="1">
      <c r="C47" s="6"/>
    </row>
    <row r="48" spans="2:5" s="1" customFormat="1">
      <c r="C48" s="6"/>
    </row>
    <row r="49" spans="3:3" s="1" customFormat="1">
      <c r="C49" s="6"/>
    </row>
    <row r="50" spans="3:3" s="1" customFormat="1">
      <c r="C50" s="6"/>
    </row>
    <row r="51" spans="3:3" s="1" customFormat="1"/>
    <row r="52" spans="3:3" s="1" customFormat="1"/>
    <row r="53" spans="3:3" s="1" customFormat="1"/>
    <row r="54" spans="3:3" s="1" customFormat="1"/>
    <row r="55" spans="3:3" s="1" customFormat="1"/>
    <row r="56" spans="3:3" s="1" customFormat="1"/>
    <row r="57" spans="3:3" s="1" customFormat="1"/>
    <row r="58" spans="3:3" s="1" customFormat="1"/>
    <row r="59" spans="3:3" s="1" customFormat="1"/>
    <row r="60" spans="3:3" s="1" customFormat="1"/>
    <row r="61" spans="3:3" s="1" customFormat="1"/>
    <row r="62" spans="3:3" s="1" customFormat="1"/>
    <row r="63" spans="3:3" s="1" customFormat="1"/>
    <row r="64" spans="3:3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</sheetData>
  <mergeCells count="3">
    <mergeCell ref="B4:K5"/>
    <mergeCell ref="B7:B8"/>
    <mergeCell ref="H7:K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8" min="7" max="47" man="1"/>
    <brk id="9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GM5680"/>
  <sheetViews>
    <sheetView tabSelected="1" zoomScaleNormal="100" workbookViewId="0"/>
  </sheetViews>
  <sheetFormatPr defaultRowHeight="14.5"/>
  <cols>
    <col min="1" max="1" width="1.1796875" style="1" customWidth="1"/>
    <col min="2" max="2" width="39.7265625" customWidth="1"/>
    <col min="3" max="28" width="12.7265625" customWidth="1"/>
    <col min="29" max="871" width="9" style="1"/>
  </cols>
  <sheetData>
    <row r="1" spans="2:31" s="1" customFormat="1" ht="16.5" customHeight="1"/>
    <row r="2" spans="2:31" s="1" customFormat="1" ht="16.5" customHeight="1"/>
    <row r="3" spans="2:31" s="1" customFormat="1" ht="16.5" customHeight="1"/>
    <row r="4" spans="2:31" s="1" customFormat="1">
      <c r="B4" s="93" t="s">
        <v>67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2:31" s="1" customForma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2:31" s="1" customFormat="1"/>
    <row r="7" spans="2:31" ht="16.5" customHeight="1">
      <c r="B7" s="94" t="s">
        <v>66</v>
      </c>
      <c r="C7" s="92"/>
      <c r="D7" s="91"/>
      <c r="E7" s="87"/>
      <c r="F7" s="89"/>
      <c r="G7" s="86"/>
      <c r="H7" s="81"/>
      <c r="I7" s="80"/>
      <c r="J7" s="79"/>
      <c r="K7" s="97" t="s">
        <v>55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2:31" ht="29.25" customHeight="1">
      <c r="B8" s="95"/>
      <c r="C8" s="23" t="s">
        <v>103</v>
      </c>
      <c r="D8" s="23" t="s">
        <v>102</v>
      </c>
      <c r="E8" s="23" t="s">
        <v>100</v>
      </c>
      <c r="F8" s="24" t="s">
        <v>99</v>
      </c>
      <c r="G8" s="24" t="s">
        <v>98</v>
      </c>
      <c r="H8" s="25" t="s">
        <v>97</v>
      </c>
      <c r="I8" s="23" t="s">
        <v>96</v>
      </c>
      <c r="J8" s="24" t="s">
        <v>94</v>
      </c>
      <c r="K8" s="24" t="s">
        <v>93</v>
      </c>
      <c r="L8" s="25" t="s">
        <v>90</v>
      </c>
      <c r="M8" s="23" t="s">
        <v>84</v>
      </c>
      <c r="N8" s="24" t="s">
        <v>83</v>
      </c>
      <c r="O8" s="24" t="s">
        <v>82</v>
      </c>
      <c r="P8" s="25" t="s">
        <v>86</v>
      </c>
      <c r="Q8" s="23" t="s">
        <v>75</v>
      </c>
      <c r="R8" s="24" t="s">
        <v>74</v>
      </c>
      <c r="S8" s="24" t="s">
        <v>73</v>
      </c>
      <c r="T8" s="25" t="s">
        <v>87</v>
      </c>
      <c r="U8" s="23" t="s">
        <v>68</v>
      </c>
      <c r="V8" s="24" t="s">
        <v>60</v>
      </c>
      <c r="W8" s="24" t="s">
        <v>59</v>
      </c>
      <c r="X8" s="25" t="s">
        <v>88</v>
      </c>
      <c r="Y8" s="23" t="s">
        <v>58</v>
      </c>
      <c r="Z8" s="24" t="s">
        <v>57</v>
      </c>
      <c r="AA8" s="24" t="s">
        <v>56</v>
      </c>
      <c r="AB8" s="25" t="s">
        <v>89</v>
      </c>
    </row>
    <row r="9" spans="2:31" s="1" customFormat="1">
      <c r="B9" s="9" t="s">
        <v>0</v>
      </c>
      <c r="C9" s="37">
        <v>394991</v>
      </c>
      <c r="D9" s="39">
        <v>438125</v>
      </c>
      <c r="E9" s="39">
        <v>180549</v>
      </c>
      <c r="F9" s="42">
        <v>198731</v>
      </c>
      <c r="G9" s="42">
        <v>53777</v>
      </c>
      <c r="H9" s="88">
        <v>185396</v>
      </c>
      <c r="I9" s="39">
        <v>138742</v>
      </c>
      <c r="J9" s="42">
        <v>138648</v>
      </c>
      <c r="K9" s="42">
        <v>210389</v>
      </c>
      <c r="L9" s="88">
        <v>305009</v>
      </c>
      <c r="M9" s="39">
        <v>87877</v>
      </c>
      <c r="N9" s="42">
        <v>59792</v>
      </c>
      <c r="O9" s="42">
        <v>46184</v>
      </c>
      <c r="P9" s="42">
        <v>39253</v>
      </c>
      <c r="Q9" s="39">
        <v>41143</v>
      </c>
      <c r="R9" s="42">
        <v>46014</v>
      </c>
      <c r="S9" s="42">
        <v>81765</v>
      </c>
      <c r="T9" s="64">
        <v>112551</v>
      </c>
      <c r="U9" s="53">
        <v>74232</v>
      </c>
      <c r="V9" s="10">
        <v>71996</v>
      </c>
      <c r="W9" s="10">
        <v>65310</v>
      </c>
      <c r="X9" s="26">
        <v>57650</v>
      </c>
      <c r="Y9" s="27">
        <v>92628</v>
      </c>
      <c r="Z9" s="10">
        <v>41494</v>
      </c>
      <c r="AA9" s="10">
        <v>29629</v>
      </c>
      <c r="AB9" s="26">
        <v>81465</v>
      </c>
      <c r="AC9" s="6"/>
      <c r="AE9" s="6"/>
    </row>
    <row r="10" spans="2:31" s="1" customFormat="1">
      <c r="B10" s="9" t="s">
        <v>1</v>
      </c>
      <c r="C10" s="38">
        <v>1413</v>
      </c>
      <c r="D10" s="27">
        <v>1668</v>
      </c>
      <c r="E10" s="27">
        <v>1254</v>
      </c>
      <c r="F10" s="10">
        <v>1269</v>
      </c>
      <c r="G10" s="10">
        <v>1215</v>
      </c>
      <c r="H10" s="26">
        <v>1296</v>
      </c>
      <c r="I10" s="27">
        <v>1181</v>
      </c>
      <c r="J10" s="10">
        <v>977</v>
      </c>
      <c r="K10" s="10">
        <v>1097</v>
      </c>
      <c r="L10" s="26">
        <v>1584</v>
      </c>
      <c r="M10" s="27">
        <v>1167</v>
      </c>
      <c r="N10" s="10">
        <v>1130</v>
      </c>
      <c r="O10" s="10">
        <v>1701</v>
      </c>
      <c r="P10" s="10">
        <v>1631</v>
      </c>
      <c r="Q10" s="27">
        <v>1537</v>
      </c>
      <c r="R10" s="10">
        <v>1573</v>
      </c>
      <c r="S10" s="10">
        <v>2366</v>
      </c>
      <c r="T10" s="64">
        <v>1175</v>
      </c>
      <c r="U10" s="53">
        <v>1172</v>
      </c>
      <c r="V10" s="10">
        <v>1038</v>
      </c>
      <c r="W10" s="10">
        <v>1195</v>
      </c>
      <c r="X10" s="26">
        <v>1052</v>
      </c>
      <c r="Y10" s="27">
        <v>1297</v>
      </c>
      <c r="Z10" s="10">
        <v>1289</v>
      </c>
      <c r="AA10" s="10">
        <v>1404</v>
      </c>
      <c r="AB10" s="26">
        <v>1294</v>
      </c>
      <c r="AC10" s="6"/>
      <c r="AE10" s="6"/>
    </row>
    <row r="11" spans="2:31" s="1" customFormat="1">
      <c r="B11" s="9" t="s">
        <v>2</v>
      </c>
      <c r="C11" s="38">
        <v>6</v>
      </c>
      <c r="D11" s="27">
        <v>11</v>
      </c>
      <c r="E11" s="27">
        <v>1764</v>
      </c>
      <c r="F11" s="10">
        <v>29</v>
      </c>
      <c r="G11" s="10">
        <v>310</v>
      </c>
      <c r="H11" s="26">
        <v>5</v>
      </c>
      <c r="I11" s="27">
        <v>39</v>
      </c>
      <c r="J11" s="10">
        <v>5</v>
      </c>
      <c r="K11" s="10">
        <v>8</v>
      </c>
      <c r="L11" s="26">
        <v>71</v>
      </c>
      <c r="M11" s="27">
        <v>527</v>
      </c>
      <c r="N11" s="10">
        <v>30</v>
      </c>
      <c r="O11" s="10">
        <v>6</v>
      </c>
      <c r="P11" s="10">
        <v>6</v>
      </c>
      <c r="Q11" s="27">
        <v>106</v>
      </c>
      <c r="R11" s="10">
        <v>-9</v>
      </c>
      <c r="S11" s="10">
        <v>69</v>
      </c>
      <c r="T11" s="64">
        <v>11</v>
      </c>
      <c r="U11" s="53">
        <v>56</v>
      </c>
      <c r="V11" s="10">
        <v>29</v>
      </c>
      <c r="W11" s="10">
        <v>21</v>
      </c>
      <c r="X11" s="26">
        <v>16</v>
      </c>
      <c r="Y11" s="27">
        <v>34</v>
      </c>
      <c r="Z11" s="10">
        <v>19</v>
      </c>
      <c r="AA11" s="10">
        <v>17</v>
      </c>
      <c r="AB11" s="26">
        <v>6</v>
      </c>
      <c r="AC11" s="6"/>
      <c r="AE11" s="6"/>
    </row>
    <row r="12" spans="2:31" s="1" customFormat="1">
      <c r="B12" s="11" t="s">
        <v>3</v>
      </c>
      <c r="C12" s="90">
        <f>SUM(C9:C11)</f>
        <v>396410</v>
      </c>
      <c r="D12" s="29">
        <f>SUM(D9:D11)</f>
        <v>439804</v>
      </c>
      <c r="E12" s="29">
        <f>SUM(E9:E11)</f>
        <v>183567</v>
      </c>
      <c r="F12" s="36">
        <f>SUM(F9:F11)</f>
        <v>200029</v>
      </c>
      <c r="G12" s="36">
        <f>SUM(G9:G11)</f>
        <v>55302</v>
      </c>
      <c r="H12" s="65">
        <f t="shared" ref="H12:M12" si="0">SUM(H9:H11)</f>
        <v>186697</v>
      </c>
      <c r="I12" s="54">
        <f t="shared" si="0"/>
        <v>139962</v>
      </c>
      <c r="J12" s="36">
        <f t="shared" si="0"/>
        <v>139630</v>
      </c>
      <c r="K12" s="36">
        <f t="shared" si="0"/>
        <v>211494</v>
      </c>
      <c r="L12" s="65">
        <f t="shared" si="0"/>
        <v>306664</v>
      </c>
      <c r="M12" s="54">
        <f t="shared" si="0"/>
        <v>89571</v>
      </c>
      <c r="N12" s="36">
        <f t="shared" ref="N12" si="1">SUM(N9:N11)</f>
        <v>60952</v>
      </c>
      <c r="O12" s="36">
        <f t="shared" ref="O12:P12" si="2">SUM(O9:O11)</f>
        <v>47891</v>
      </c>
      <c r="P12" s="36">
        <f t="shared" si="2"/>
        <v>40890</v>
      </c>
      <c r="Q12" s="29">
        <f t="shared" ref="Q12:S12" si="3">SUM(Q9:Q11)</f>
        <v>42786</v>
      </c>
      <c r="R12" s="12">
        <f t="shared" ref="R12" si="4">SUM(R9:R11)</f>
        <v>47578</v>
      </c>
      <c r="S12" s="12">
        <f t="shared" si="3"/>
        <v>84200</v>
      </c>
      <c r="T12" s="65">
        <f t="shared" ref="T12:V12" si="5">SUM(T9:T11)</f>
        <v>113737</v>
      </c>
      <c r="U12" s="54">
        <f t="shared" si="5"/>
        <v>75460</v>
      </c>
      <c r="V12" s="12">
        <f t="shared" si="5"/>
        <v>73063</v>
      </c>
      <c r="W12" s="12">
        <f t="shared" ref="W12:Z12" si="6">SUM(W9:W11)</f>
        <v>66526</v>
      </c>
      <c r="X12" s="28">
        <f t="shared" ref="X12" si="7">SUM(X9:X11)</f>
        <v>58718</v>
      </c>
      <c r="Y12" s="29">
        <f t="shared" si="6"/>
        <v>93959</v>
      </c>
      <c r="Z12" s="12">
        <f t="shared" si="6"/>
        <v>42802</v>
      </c>
      <c r="AA12" s="12">
        <f t="shared" ref="AA12:AB12" si="8">SUM(AA9:AA11)</f>
        <v>31050</v>
      </c>
      <c r="AB12" s="28">
        <f t="shared" si="8"/>
        <v>82765</v>
      </c>
      <c r="AC12" s="6"/>
    </row>
    <row r="13" spans="2:31" s="1" customFormat="1" ht="7.5" customHeight="1">
      <c r="B13" s="9"/>
      <c r="C13" s="38"/>
      <c r="D13" s="27"/>
      <c r="E13" s="27"/>
      <c r="F13" s="10"/>
      <c r="G13" s="10"/>
      <c r="H13" s="26"/>
      <c r="I13" s="27"/>
      <c r="J13" s="10"/>
      <c r="K13" s="10"/>
      <c r="L13" s="26"/>
      <c r="M13" s="27"/>
      <c r="N13" s="10"/>
      <c r="O13" s="10"/>
      <c r="P13" s="10"/>
      <c r="Q13" s="66"/>
      <c r="R13" s="13"/>
      <c r="S13" s="13"/>
      <c r="T13" s="64"/>
      <c r="U13" s="53"/>
      <c r="V13" s="13"/>
      <c r="W13" s="13"/>
      <c r="X13" s="55"/>
      <c r="Y13" s="27"/>
      <c r="Z13" s="10"/>
      <c r="AA13" s="10"/>
      <c r="AB13" s="26"/>
      <c r="AC13" s="6"/>
    </row>
    <row r="14" spans="2:31" s="1" customFormat="1">
      <c r="B14" s="9" t="s">
        <v>5</v>
      </c>
      <c r="C14" s="38">
        <v>-54662</v>
      </c>
      <c r="D14" s="27">
        <v>-50650</v>
      </c>
      <c r="E14" s="27">
        <v>-37201</v>
      </c>
      <c r="F14" s="10">
        <v>-24772</v>
      </c>
      <c r="G14" s="10">
        <v>-25078</v>
      </c>
      <c r="H14" s="26">
        <v>-33050</v>
      </c>
      <c r="I14" s="27">
        <v>-30861</v>
      </c>
      <c r="J14" s="10">
        <v>-17870</v>
      </c>
      <c r="K14" s="10">
        <v>-22260</v>
      </c>
      <c r="L14" s="26">
        <v>-16740</v>
      </c>
      <c r="M14" s="27">
        <v>-10222</v>
      </c>
      <c r="N14" s="10">
        <v>-8735</v>
      </c>
      <c r="O14" s="10">
        <v>-9581</v>
      </c>
      <c r="P14" s="10">
        <v>-9178</v>
      </c>
      <c r="Q14" s="27">
        <v>-7878</v>
      </c>
      <c r="R14" s="10">
        <v>-8669</v>
      </c>
      <c r="S14" s="10">
        <v>-8976</v>
      </c>
      <c r="T14" s="64">
        <v>-7799</v>
      </c>
      <c r="U14" s="53">
        <v>-5558</v>
      </c>
      <c r="V14" s="10">
        <v>-5563</v>
      </c>
      <c r="W14" s="10">
        <v>-6545</v>
      </c>
      <c r="X14" s="26">
        <v>-7175</v>
      </c>
      <c r="Y14" s="27">
        <v>-8997</v>
      </c>
      <c r="Z14" s="10">
        <v>-8041</v>
      </c>
      <c r="AA14" s="10">
        <v>-24310</v>
      </c>
      <c r="AB14" s="26">
        <v>-7990</v>
      </c>
      <c r="AC14" s="6"/>
      <c r="AE14" s="6"/>
    </row>
    <row r="15" spans="2:31" s="1" customFormat="1">
      <c r="B15" s="9" t="s">
        <v>4</v>
      </c>
      <c r="C15" s="38">
        <v>-46486</v>
      </c>
      <c r="D15" s="27">
        <v>-46492</v>
      </c>
      <c r="E15" s="27">
        <v>-35404</v>
      </c>
      <c r="F15" s="10">
        <v>-36613</v>
      </c>
      <c r="G15" s="10">
        <v>-27799</v>
      </c>
      <c r="H15" s="26">
        <v>-30892</v>
      </c>
      <c r="I15" s="27">
        <v>-28070</v>
      </c>
      <c r="J15" s="10">
        <v>-25385</v>
      </c>
      <c r="K15" s="10">
        <v>-26904</v>
      </c>
      <c r="L15" s="26">
        <v>-38782</v>
      </c>
      <c r="M15" s="27">
        <v>-24126</v>
      </c>
      <c r="N15" s="10">
        <v>-21368</v>
      </c>
      <c r="O15" s="10">
        <v>-20793</v>
      </c>
      <c r="P15" s="10">
        <v>-19737</v>
      </c>
      <c r="Q15" s="27">
        <v>-19681</v>
      </c>
      <c r="R15" s="10">
        <v>-19681</v>
      </c>
      <c r="S15" s="10">
        <v>-19664</v>
      </c>
      <c r="T15" s="64">
        <v>-19452</v>
      </c>
      <c r="U15" s="53">
        <v>-19293</v>
      </c>
      <c r="V15" s="10">
        <v>-17590</v>
      </c>
      <c r="W15" s="10">
        <v>-17842</v>
      </c>
      <c r="X15" s="26">
        <v>-18425</v>
      </c>
      <c r="Y15" s="27">
        <v>-17156</v>
      </c>
      <c r="Z15" s="10">
        <v>-16174</v>
      </c>
      <c r="AA15" s="10">
        <v>-16259</v>
      </c>
      <c r="AB15" s="26">
        <v>-22275</v>
      </c>
      <c r="AC15" s="6"/>
      <c r="AE15" s="6"/>
    </row>
    <row r="16" spans="2:31" s="1" customFormat="1">
      <c r="B16" s="13" t="s">
        <v>10</v>
      </c>
      <c r="C16" s="38">
        <v>-14323</v>
      </c>
      <c r="D16" s="27">
        <v>-13267</v>
      </c>
      <c r="E16" s="27">
        <v>-9776</v>
      </c>
      <c r="F16" s="10">
        <v>-8620</v>
      </c>
      <c r="G16" s="10">
        <v>-8080</v>
      </c>
      <c r="H16" s="26">
        <v>-9711</v>
      </c>
      <c r="I16" s="27">
        <v>-6535</v>
      </c>
      <c r="J16" s="10">
        <v>-5480</v>
      </c>
      <c r="K16" s="10">
        <v>-5984</v>
      </c>
      <c r="L16" s="26">
        <v>-4540</v>
      </c>
      <c r="M16" s="27">
        <v>-2282</v>
      </c>
      <c r="N16" s="10">
        <v>-2143</v>
      </c>
      <c r="O16" s="10">
        <v>-1872</v>
      </c>
      <c r="P16" s="10">
        <v>-2032</v>
      </c>
      <c r="Q16" s="27">
        <v>-1984</v>
      </c>
      <c r="R16" s="10">
        <v>-1609</v>
      </c>
      <c r="S16" s="10">
        <v>-1699</v>
      </c>
      <c r="T16" s="64">
        <v>-2335</v>
      </c>
      <c r="U16" s="53">
        <v>-2147</v>
      </c>
      <c r="V16" s="10">
        <v>-1196</v>
      </c>
      <c r="W16" s="10">
        <v>-1122</v>
      </c>
      <c r="X16" s="26">
        <v>-1499</v>
      </c>
      <c r="Y16" s="27">
        <v>-939</v>
      </c>
      <c r="Z16" s="10">
        <v>-932</v>
      </c>
      <c r="AA16" s="10">
        <v>-1202</v>
      </c>
      <c r="AB16" s="26">
        <v>-1109</v>
      </c>
      <c r="AC16" s="6"/>
      <c r="AE16" s="6"/>
    </row>
    <row r="17" spans="2:31" s="1" customFormat="1">
      <c r="B17" s="9" t="s">
        <v>6</v>
      </c>
      <c r="C17" s="38">
        <v>-10992</v>
      </c>
      <c r="D17" s="27">
        <v>-11373</v>
      </c>
      <c r="E17" s="27">
        <v>-11300</v>
      </c>
      <c r="F17" s="10">
        <v>-8762</v>
      </c>
      <c r="G17" s="10">
        <v>-10198</v>
      </c>
      <c r="H17" s="26">
        <v>-8728</v>
      </c>
      <c r="I17" s="27">
        <v>-9166</v>
      </c>
      <c r="J17" s="10">
        <v>-7045</v>
      </c>
      <c r="K17" s="10">
        <v>-5465</v>
      </c>
      <c r="L17" s="26">
        <v>-7767</v>
      </c>
      <c r="M17" s="27">
        <v>-7540</v>
      </c>
      <c r="N17" s="10">
        <v>-5737</v>
      </c>
      <c r="O17" s="10">
        <v>-5546</v>
      </c>
      <c r="P17" s="10">
        <v>-5815</v>
      </c>
      <c r="Q17" s="27">
        <v>-6575</v>
      </c>
      <c r="R17" s="10">
        <v>-5605</v>
      </c>
      <c r="S17" s="10">
        <v>-5891</v>
      </c>
      <c r="T17" s="64">
        <v>-6838</v>
      </c>
      <c r="U17" s="53">
        <v>-6514</v>
      </c>
      <c r="V17" s="10">
        <v>-5304</v>
      </c>
      <c r="W17" s="10">
        <v>-5774</v>
      </c>
      <c r="X17" s="26">
        <v>-4351</v>
      </c>
      <c r="Y17" s="27">
        <v>-5509</v>
      </c>
      <c r="Z17" s="10">
        <v>-4295</v>
      </c>
      <c r="AA17" s="10">
        <v>-6856</v>
      </c>
      <c r="AB17" s="26">
        <v>-3960</v>
      </c>
      <c r="AC17" s="6"/>
      <c r="AE17" s="6"/>
    </row>
    <row r="18" spans="2:31" s="1" customFormat="1">
      <c r="B18" s="9" t="s">
        <v>8</v>
      </c>
      <c r="C18" s="38">
        <v>-2788</v>
      </c>
      <c r="D18" s="27">
        <v>-2867</v>
      </c>
      <c r="E18" s="27">
        <v>-2324</v>
      </c>
      <c r="F18" s="10">
        <v>-2284</v>
      </c>
      <c r="G18" s="10">
        <v>-2361</v>
      </c>
      <c r="H18" s="26">
        <v>-1952</v>
      </c>
      <c r="I18" s="27">
        <v>-2106</v>
      </c>
      <c r="J18" s="10">
        <v>-1832</v>
      </c>
      <c r="K18" s="10">
        <v>-1954</v>
      </c>
      <c r="L18" s="26">
        <v>-1861</v>
      </c>
      <c r="M18" s="27">
        <v>-1720</v>
      </c>
      <c r="N18" s="10">
        <v>-1795</v>
      </c>
      <c r="O18" s="10">
        <v>-1450</v>
      </c>
      <c r="P18" s="10">
        <v>-1788</v>
      </c>
      <c r="Q18" s="27">
        <v>-794</v>
      </c>
      <c r="R18" s="10">
        <v>-883</v>
      </c>
      <c r="S18" s="10">
        <v>-775</v>
      </c>
      <c r="T18" s="64">
        <v>-1479</v>
      </c>
      <c r="U18" s="53">
        <v>-1482</v>
      </c>
      <c r="V18" s="10">
        <v>-1551</v>
      </c>
      <c r="W18" s="10">
        <v>-1691</v>
      </c>
      <c r="X18" s="26">
        <v>-1330</v>
      </c>
      <c r="Y18" s="27">
        <v>-1319</v>
      </c>
      <c r="Z18" s="10">
        <v>-1327</v>
      </c>
      <c r="AA18" s="10">
        <v>-1388</v>
      </c>
      <c r="AB18" s="26">
        <v>-1389</v>
      </c>
      <c r="AC18" s="6"/>
      <c r="AE18" s="6"/>
    </row>
    <row r="19" spans="2:31" s="1" customFormat="1">
      <c r="B19" s="9" t="s">
        <v>7</v>
      </c>
      <c r="C19" s="38">
        <v>-1917</v>
      </c>
      <c r="D19" s="27">
        <v>-2048</v>
      </c>
      <c r="E19" s="27">
        <v>-1437</v>
      </c>
      <c r="F19" s="10">
        <v>-1081</v>
      </c>
      <c r="G19" s="10">
        <v>-1086</v>
      </c>
      <c r="H19" s="26">
        <v>-803</v>
      </c>
      <c r="I19" s="27">
        <v>-844</v>
      </c>
      <c r="J19" s="10">
        <v>-1043</v>
      </c>
      <c r="K19" s="10">
        <v>-933</v>
      </c>
      <c r="L19" s="26">
        <v>-968</v>
      </c>
      <c r="M19" s="27">
        <v>-742</v>
      </c>
      <c r="N19" s="10">
        <v>-884</v>
      </c>
      <c r="O19" s="10">
        <v>-790</v>
      </c>
      <c r="P19" s="10">
        <v>-742</v>
      </c>
      <c r="Q19" s="27">
        <v>-1954</v>
      </c>
      <c r="R19" s="10">
        <v>-1946</v>
      </c>
      <c r="S19" s="10">
        <v>-1976</v>
      </c>
      <c r="T19" s="64">
        <v>-1939</v>
      </c>
      <c r="U19" s="53">
        <v>-2322</v>
      </c>
      <c r="V19" s="10">
        <v>-1849</v>
      </c>
      <c r="W19" s="10">
        <v>-1851</v>
      </c>
      <c r="X19" s="26">
        <v>-1912</v>
      </c>
      <c r="Y19" s="27">
        <v>-2257</v>
      </c>
      <c r="Z19" s="10">
        <v>-1960</v>
      </c>
      <c r="AA19" s="10">
        <v>-2093</v>
      </c>
      <c r="AB19" s="26">
        <v>-2388</v>
      </c>
      <c r="AC19" s="6"/>
      <c r="AE19" s="6"/>
    </row>
    <row r="20" spans="2:31" s="1" customFormat="1">
      <c r="B20" s="13" t="s">
        <v>9</v>
      </c>
      <c r="C20" s="38">
        <v>-3214</v>
      </c>
      <c r="D20" s="27">
        <v>-1532</v>
      </c>
      <c r="E20" s="27">
        <v>-1315</v>
      </c>
      <c r="F20" s="10">
        <v>-1595</v>
      </c>
      <c r="G20" s="10">
        <v>-1181</v>
      </c>
      <c r="H20" s="26">
        <v>-1282</v>
      </c>
      <c r="I20" s="27">
        <v>-1305</v>
      </c>
      <c r="J20" s="10">
        <v>-1026</v>
      </c>
      <c r="K20" s="10">
        <v>-723</v>
      </c>
      <c r="L20" s="26">
        <v>-669</v>
      </c>
      <c r="M20" s="27">
        <v>-869</v>
      </c>
      <c r="N20" s="10">
        <v>-551</v>
      </c>
      <c r="O20" s="10">
        <v>-822</v>
      </c>
      <c r="P20" s="10">
        <v>-708</v>
      </c>
      <c r="Q20" s="27">
        <v>-505</v>
      </c>
      <c r="R20" s="10">
        <v>-912</v>
      </c>
      <c r="S20" s="10">
        <v>-556</v>
      </c>
      <c r="T20" s="64">
        <v>-367</v>
      </c>
      <c r="U20" s="53">
        <v>-350</v>
      </c>
      <c r="V20" s="10">
        <v>-363</v>
      </c>
      <c r="W20" s="10">
        <v>-327</v>
      </c>
      <c r="X20" s="26">
        <v>-1019</v>
      </c>
      <c r="Y20" s="27">
        <v>-689</v>
      </c>
      <c r="Z20" s="10">
        <v>-1018</v>
      </c>
      <c r="AA20" s="10">
        <v>-577</v>
      </c>
      <c r="AB20" s="26">
        <v>-313</v>
      </c>
      <c r="AC20" s="6"/>
      <c r="AE20" s="6"/>
    </row>
    <row r="21" spans="2:31" s="1" customFormat="1">
      <c r="B21" s="13" t="s">
        <v>11</v>
      </c>
      <c r="C21" s="38">
        <v>-2368</v>
      </c>
      <c r="D21" s="27">
        <v>-2807</v>
      </c>
      <c r="E21" s="27">
        <v>-1958</v>
      </c>
      <c r="F21" s="10">
        <v>-1044</v>
      </c>
      <c r="G21" s="10">
        <v>-601</v>
      </c>
      <c r="H21" s="26">
        <v>-484</v>
      </c>
      <c r="I21" s="27">
        <v>-4729</v>
      </c>
      <c r="J21" s="10">
        <v>-457</v>
      </c>
      <c r="K21" s="10">
        <v>-1498</v>
      </c>
      <c r="L21" s="26">
        <v>-1202</v>
      </c>
      <c r="M21" s="27">
        <v>177</v>
      </c>
      <c r="N21" s="10">
        <v>-1767</v>
      </c>
      <c r="O21" s="10">
        <v>-1636</v>
      </c>
      <c r="P21" s="10">
        <v>-1098</v>
      </c>
      <c r="Q21" s="27">
        <v>-1491</v>
      </c>
      <c r="R21" s="10">
        <v>-9532</v>
      </c>
      <c r="S21" s="10">
        <v>-2213</v>
      </c>
      <c r="T21" s="64">
        <v>-834</v>
      </c>
      <c r="U21" s="53">
        <v>-568</v>
      </c>
      <c r="V21" s="10">
        <v>-1309</v>
      </c>
      <c r="W21" s="10">
        <v>-821</v>
      </c>
      <c r="X21" s="26">
        <v>-854</v>
      </c>
      <c r="Y21" s="27">
        <v>-2023</v>
      </c>
      <c r="Z21" s="10">
        <v>-631</v>
      </c>
      <c r="AA21" s="10">
        <v>-2045</v>
      </c>
      <c r="AB21" s="26">
        <v>-1040</v>
      </c>
      <c r="AC21" s="6"/>
      <c r="AE21" s="6"/>
    </row>
    <row r="22" spans="2:31" s="1" customFormat="1">
      <c r="B22" s="11" t="s">
        <v>12</v>
      </c>
      <c r="C22" s="61">
        <f>SUM(C14:C21)</f>
        <v>-136750</v>
      </c>
      <c r="D22" s="54">
        <f>SUM(D14:D21)</f>
        <v>-131036</v>
      </c>
      <c r="E22" s="54">
        <f>SUM(E14:E21)</f>
        <v>-100715</v>
      </c>
      <c r="F22" s="36">
        <f t="shared" ref="F22:G22" si="9">SUM(F14:F21)</f>
        <v>-84771</v>
      </c>
      <c r="G22" s="36">
        <f t="shared" si="9"/>
        <v>-76384</v>
      </c>
      <c r="H22" s="65">
        <f>SUM(H14:H21)</f>
        <v>-86902</v>
      </c>
      <c r="I22" s="54">
        <f>SUM(I14:I21)</f>
        <v>-83616</v>
      </c>
      <c r="J22" s="36">
        <f t="shared" ref="J22" si="10">SUM(J14:J21)</f>
        <v>-60138</v>
      </c>
      <c r="K22" s="36">
        <f t="shared" ref="K22" si="11">SUM(K14:K21)</f>
        <v>-65721</v>
      </c>
      <c r="L22" s="65">
        <f>SUM(L14:L21)</f>
        <v>-72529</v>
      </c>
      <c r="M22" s="54">
        <f>SUM(M14:M21)</f>
        <v>-47324</v>
      </c>
      <c r="N22" s="36">
        <f t="shared" ref="N22" si="12">SUM(N14:N21)</f>
        <v>-42980</v>
      </c>
      <c r="O22" s="36">
        <f t="shared" ref="O22" si="13">SUM(O14:O21)</f>
        <v>-42490</v>
      </c>
      <c r="P22" s="65">
        <f>SUM(P14:P21)</f>
        <v>-41098</v>
      </c>
      <c r="Q22" s="54">
        <f>SUM(Q14:Q21)</f>
        <v>-40862</v>
      </c>
      <c r="R22" s="36">
        <f t="shared" ref="R22" si="14">SUM(R14:R21)</f>
        <v>-48837</v>
      </c>
      <c r="S22" s="36">
        <f t="shared" ref="S22" si="15">SUM(S14:S21)</f>
        <v>-41750</v>
      </c>
      <c r="T22" s="65">
        <f>SUM(T14:T21)</f>
        <v>-41043</v>
      </c>
      <c r="U22" s="54">
        <f>SUM(U14:U21)</f>
        <v>-38234</v>
      </c>
      <c r="V22" s="36">
        <f t="shared" ref="V22" si="16">SUM(V14:V21)</f>
        <v>-34725</v>
      </c>
      <c r="W22" s="36">
        <f t="shared" ref="W22" si="17">SUM(W14:W21)</f>
        <v>-35973</v>
      </c>
      <c r="X22" s="65">
        <f>SUM(X14:X21)</f>
        <v>-36565</v>
      </c>
      <c r="Y22" s="54">
        <f>SUM(Y14:Y21)</f>
        <v>-38889</v>
      </c>
      <c r="Z22" s="36">
        <f t="shared" ref="Z22" si="18">SUM(Z14:Z21)</f>
        <v>-34378</v>
      </c>
      <c r="AA22" s="36">
        <f t="shared" ref="AA22" si="19">SUM(AA14:AA21)</f>
        <v>-54730</v>
      </c>
      <c r="AB22" s="65">
        <f>SUM(AB14:AB21)</f>
        <v>-40464</v>
      </c>
      <c r="AC22" s="6"/>
    </row>
    <row r="23" spans="2:31" s="1" customFormat="1">
      <c r="B23" s="11" t="s">
        <v>79</v>
      </c>
      <c r="C23" s="61">
        <f t="shared" ref="C23:L23" si="20">C12+C22</f>
        <v>259660</v>
      </c>
      <c r="D23" s="54">
        <f t="shared" si="20"/>
        <v>308768</v>
      </c>
      <c r="E23" s="54">
        <f t="shared" si="20"/>
        <v>82852</v>
      </c>
      <c r="F23" s="36">
        <f t="shared" si="20"/>
        <v>115258</v>
      </c>
      <c r="G23" s="36">
        <f t="shared" si="20"/>
        <v>-21082</v>
      </c>
      <c r="H23" s="65">
        <f t="shared" si="20"/>
        <v>99795</v>
      </c>
      <c r="I23" s="54">
        <f t="shared" si="20"/>
        <v>56346</v>
      </c>
      <c r="J23" s="36">
        <f t="shared" si="20"/>
        <v>79492</v>
      </c>
      <c r="K23" s="36">
        <f t="shared" si="20"/>
        <v>145773</v>
      </c>
      <c r="L23" s="65">
        <f t="shared" si="20"/>
        <v>234135</v>
      </c>
      <c r="M23" s="54">
        <f>SUM(M12,M22)</f>
        <v>42247</v>
      </c>
      <c r="N23" s="36">
        <f t="shared" ref="N23:AB23" si="21">SUM(N12,N22:N22)</f>
        <v>17972</v>
      </c>
      <c r="O23" s="36">
        <f t="shared" si="21"/>
        <v>5401</v>
      </c>
      <c r="P23" s="36">
        <f t="shared" si="21"/>
        <v>-208</v>
      </c>
      <c r="Q23" s="29">
        <f t="shared" si="21"/>
        <v>1924</v>
      </c>
      <c r="R23" s="12">
        <f t="shared" si="21"/>
        <v>-1259</v>
      </c>
      <c r="S23" s="12">
        <f t="shared" si="21"/>
        <v>42450</v>
      </c>
      <c r="T23" s="65">
        <f t="shared" si="21"/>
        <v>72694</v>
      </c>
      <c r="U23" s="54">
        <f t="shared" si="21"/>
        <v>37226</v>
      </c>
      <c r="V23" s="12">
        <f t="shared" si="21"/>
        <v>38338</v>
      </c>
      <c r="W23" s="12">
        <f t="shared" si="21"/>
        <v>30553</v>
      </c>
      <c r="X23" s="28">
        <f t="shared" si="21"/>
        <v>22153</v>
      </c>
      <c r="Y23" s="29">
        <f t="shared" si="21"/>
        <v>55070</v>
      </c>
      <c r="Z23" s="12">
        <f t="shared" si="21"/>
        <v>8424</v>
      </c>
      <c r="AA23" s="12">
        <f t="shared" si="21"/>
        <v>-23680</v>
      </c>
      <c r="AB23" s="28">
        <f t="shared" si="21"/>
        <v>42301</v>
      </c>
      <c r="AC23" s="6"/>
    </row>
    <row r="24" spans="2:31" s="44" customFormat="1">
      <c r="B24" s="45" t="s">
        <v>23</v>
      </c>
      <c r="C24" s="62">
        <v>0</v>
      </c>
      <c r="D24" s="56">
        <v>0</v>
      </c>
      <c r="E24" s="56">
        <v>0</v>
      </c>
      <c r="F24" s="47">
        <v>0</v>
      </c>
      <c r="G24" s="47">
        <v>0</v>
      </c>
      <c r="H24" s="67">
        <v>0</v>
      </c>
      <c r="I24" s="56">
        <v>0</v>
      </c>
      <c r="J24" s="47">
        <v>0</v>
      </c>
      <c r="K24" s="47">
        <v>0</v>
      </c>
      <c r="L24" s="67">
        <v>0</v>
      </c>
      <c r="M24" s="56">
        <v>0</v>
      </c>
      <c r="N24" s="47">
        <v>0</v>
      </c>
      <c r="O24" s="47">
        <v>0</v>
      </c>
      <c r="P24" s="47">
        <v>0</v>
      </c>
      <c r="Q24" s="46">
        <v>0</v>
      </c>
      <c r="R24" s="48">
        <v>0</v>
      </c>
      <c r="S24" s="48">
        <v>0</v>
      </c>
      <c r="T24" s="67">
        <v>0</v>
      </c>
      <c r="U24" s="56">
        <v>0</v>
      </c>
      <c r="V24" s="48">
        <v>0</v>
      </c>
      <c r="W24" s="48">
        <v>-5612</v>
      </c>
      <c r="X24" s="49">
        <v>0</v>
      </c>
      <c r="Y24" s="46">
        <v>0</v>
      </c>
      <c r="Z24" s="48">
        <v>0</v>
      </c>
      <c r="AA24" s="48">
        <v>0</v>
      </c>
      <c r="AB24" s="49">
        <v>0</v>
      </c>
      <c r="AC24" s="43"/>
    </row>
    <row r="25" spans="2:31" s="1" customFormat="1">
      <c r="B25" s="13" t="s">
        <v>14</v>
      </c>
      <c r="C25" s="38">
        <v>16294</v>
      </c>
      <c r="D25" s="27">
        <v>1437</v>
      </c>
      <c r="E25" s="27">
        <v>4167</v>
      </c>
      <c r="F25" s="10">
        <v>13064</v>
      </c>
      <c r="G25" s="10">
        <v>-7618</v>
      </c>
      <c r="H25" s="26">
        <v>8278</v>
      </c>
      <c r="I25" s="27">
        <v>2038</v>
      </c>
      <c r="J25" s="35">
        <v>754</v>
      </c>
      <c r="K25" s="35">
        <v>2022</v>
      </c>
      <c r="L25" s="64">
        <v>1043</v>
      </c>
      <c r="M25" s="27">
        <v>261</v>
      </c>
      <c r="N25" s="35">
        <v>2408</v>
      </c>
      <c r="O25" s="35">
        <v>1615</v>
      </c>
      <c r="P25" s="35">
        <v>1617</v>
      </c>
      <c r="Q25" s="27">
        <v>-174</v>
      </c>
      <c r="R25" s="10">
        <v>-1062</v>
      </c>
      <c r="S25" s="10">
        <v>6061</v>
      </c>
      <c r="T25" s="64">
        <v>4258</v>
      </c>
      <c r="U25" s="53">
        <v>2533</v>
      </c>
      <c r="V25" s="10">
        <v>1364</v>
      </c>
      <c r="W25" s="10">
        <v>-2080</v>
      </c>
      <c r="X25" s="26">
        <v>4501</v>
      </c>
      <c r="Y25" s="27">
        <v>7792</v>
      </c>
      <c r="Z25" s="10">
        <v>-5343</v>
      </c>
      <c r="AA25" s="10">
        <v>7667</v>
      </c>
      <c r="AB25" s="26">
        <v>2006</v>
      </c>
      <c r="AC25" s="6"/>
      <c r="AE25" s="6"/>
    </row>
    <row r="26" spans="2:31" s="1" customFormat="1">
      <c r="B26" s="13" t="s">
        <v>91</v>
      </c>
      <c r="C26" s="38">
        <v>1046</v>
      </c>
      <c r="D26" s="27">
        <v>-1558</v>
      </c>
      <c r="E26" s="27">
        <v>-2774</v>
      </c>
      <c r="F26" s="10">
        <v>-134</v>
      </c>
      <c r="G26" s="10">
        <v>-1236</v>
      </c>
      <c r="H26" s="26">
        <v>-114</v>
      </c>
      <c r="I26" s="27">
        <v>-1310</v>
      </c>
      <c r="J26" s="35">
        <v>-839</v>
      </c>
      <c r="K26" s="35">
        <v>-7853</v>
      </c>
      <c r="L26" s="64">
        <v>-12904</v>
      </c>
      <c r="M26" s="27">
        <v>-1425</v>
      </c>
      <c r="N26" s="35">
        <v>860</v>
      </c>
      <c r="O26" s="35">
        <v>-974</v>
      </c>
      <c r="P26" s="35">
        <v>-338</v>
      </c>
      <c r="Q26" s="27">
        <v>2502</v>
      </c>
      <c r="R26" s="10">
        <v>733</v>
      </c>
      <c r="S26" s="10">
        <v>-247</v>
      </c>
      <c r="T26" s="64">
        <v>-3209</v>
      </c>
      <c r="U26" s="53">
        <v>-2177</v>
      </c>
      <c r="V26" s="10">
        <v>602</v>
      </c>
      <c r="W26" s="10">
        <v>207</v>
      </c>
      <c r="X26" s="26">
        <v>-12923</v>
      </c>
      <c r="Y26" s="27">
        <v>108</v>
      </c>
      <c r="Z26" s="10">
        <v>2263</v>
      </c>
      <c r="AA26" s="10">
        <v>1216</v>
      </c>
      <c r="AB26" s="26">
        <v>-4542</v>
      </c>
      <c r="AC26" s="6"/>
      <c r="AE26" s="6"/>
    </row>
    <row r="27" spans="2:31" s="69" customFormat="1" ht="16.5" customHeight="1">
      <c r="B27" s="78" t="s">
        <v>92</v>
      </c>
      <c r="C27" s="70">
        <v>0</v>
      </c>
      <c r="D27" s="71">
        <v>0</v>
      </c>
      <c r="E27" s="71">
        <v>0</v>
      </c>
      <c r="F27" s="73">
        <v>0</v>
      </c>
      <c r="G27" s="73">
        <v>0</v>
      </c>
      <c r="H27" s="76">
        <v>0</v>
      </c>
      <c r="I27" s="71">
        <v>0</v>
      </c>
      <c r="J27" s="72">
        <v>0</v>
      </c>
      <c r="K27" s="72">
        <v>0</v>
      </c>
      <c r="L27" s="74">
        <v>-21880</v>
      </c>
      <c r="M27" s="71">
        <v>0</v>
      </c>
      <c r="N27" s="72">
        <v>0</v>
      </c>
      <c r="O27" s="72">
        <v>0</v>
      </c>
      <c r="P27" s="72">
        <v>0</v>
      </c>
      <c r="Q27" s="71">
        <v>0</v>
      </c>
      <c r="R27" s="73">
        <v>0</v>
      </c>
      <c r="S27" s="73">
        <v>0</v>
      </c>
      <c r="T27" s="74">
        <v>0</v>
      </c>
      <c r="U27" s="75">
        <v>0</v>
      </c>
      <c r="V27" s="73">
        <v>0</v>
      </c>
      <c r="W27" s="73">
        <v>0</v>
      </c>
      <c r="X27" s="76">
        <v>0</v>
      </c>
      <c r="Y27" s="71">
        <v>0</v>
      </c>
      <c r="Z27" s="73">
        <v>0</v>
      </c>
      <c r="AA27" s="73">
        <v>0</v>
      </c>
      <c r="AB27" s="76">
        <v>0</v>
      </c>
      <c r="AC27" s="77"/>
      <c r="AE27" s="77"/>
    </row>
    <row r="28" spans="2:31" s="1" customFormat="1">
      <c r="B28" s="11" t="s">
        <v>80</v>
      </c>
      <c r="C28" s="61">
        <f>SUM(C23:C26)</f>
        <v>277000</v>
      </c>
      <c r="D28" s="54">
        <f>SUM(D23:D26)</f>
        <v>308647</v>
      </c>
      <c r="E28" s="54">
        <f>SUM(E23:E26)</f>
        <v>84245</v>
      </c>
      <c r="F28" s="36">
        <f>SUM(F23:F26)</f>
        <v>128188</v>
      </c>
      <c r="G28" s="36">
        <f>SUM(G23:G26)</f>
        <v>-29936</v>
      </c>
      <c r="H28" s="65">
        <f t="shared" ref="H28:M28" si="22">SUM(H23:H26)</f>
        <v>107959</v>
      </c>
      <c r="I28" s="54">
        <f t="shared" si="22"/>
        <v>57074</v>
      </c>
      <c r="J28" s="36">
        <f t="shared" si="22"/>
        <v>79407</v>
      </c>
      <c r="K28" s="36">
        <f t="shared" si="22"/>
        <v>139942</v>
      </c>
      <c r="L28" s="65">
        <f t="shared" si="22"/>
        <v>222274</v>
      </c>
      <c r="M28" s="54">
        <f t="shared" si="22"/>
        <v>41083</v>
      </c>
      <c r="N28" s="36">
        <f t="shared" ref="N28:AB28" si="23">SUM(N23:N27)</f>
        <v>21240</v>
      </c>
      <c r="O28" s="36">
        <f t="shared" si="23"/>
        <v>6042</v>
      </c>
      <c r="P28" s="36">
        <f t="shared" si="23"/>
        <v>1071</v>
      </c>
      <c r="Q28" s="29">
        <f t="shared" si="23"/>
        <v>4252</v>
      </c>
      <c r="R28" s="12">
        <f t="shared" si="23"/>
        <v>-1588</v>
      </c>
      <c r="S28" s="12">
        <f t="shared" si="23"/>
        <v>48264</v>
      </c>
      <c r="T28" s="65">
        <f t="shared" si="23"/>
        <v>73743</v>
      </c>
      <c r="U28" s="54">
        <f t="shared" si="23"/>
        <v>37582</v>
      </c>
      <c r="V28" s="12">
        <f t="shared" si="23"/>
        <v>40304</v>
      </c>
      <c r="W28" s="12">
        <f t="shared" si="23"/>
        <v>23068</v>
      </c>
      <c r="X28" s="28">
        <f t="shared" si="23"/>
        <v>13731</v>
      </c>
      <c r="Y28" s="29">
        <f t="shared" si="23"/>
        <v>62970</v>
      </c>
      <c r="Z28" s="12">
        <f t="shared" si="23"/>
        <v>5344</v>
      </c>
      <c r="AA28" s="12">
        <f t="shared" si="23"/>
        <v>-14797</v>
      </c>
      <c r="AB28" s="28">
        <f t="shared" si="23"/>
        <v>39765</v>
      </c>
      <c r="AC28" s="6"/>
    </row>
    <row r="29" spans="2:31" s="1" customFormat="1">
      <c r="B29" s="13" t="s">
        <v>16</v>
      </c>
      <c r="C29" s="38">
        <v>-50069</v>
      </c>
      <c r="D29" s="27">
        <v>-56008</v>
      </c>
      <c r="E29" s="27">
        <v>-15726</v>
      </c>
      <c r="F29" s="10">
        <v>-23883</v>
      </c>
      <c r="G29" s="10">
        <v>5891</v>
      </c>
      <c r="H29" s="26">
        <v>-18908</v>
      </c>
      <c r="I29" s="27">
        <v>-16843</v>
      </c>
      <c r="J29" s="35">
        <v>-11010</v>
      </c>
      <c r="K29" s="35">
        <v>-22452</v>
      </c>
      <c r="L29" s="64">
        <v>-46305</v>
      </c>
      <c r="M29" s="27">
        <v>-4045</v>
      </c>
      <c r="N29" s="35">
        <v>-5733</v>
      </c>
      <c r="O29" s="35">
        <v>-1649</v>
      </c>
      <c r="P29" s="35">
        <v>-308</v>
      </c>
      <c r="Q29" s="27">
        <v>-279</v>
      </c>
      <c r="R29" s="10">
        <v>-1316</v>
      </c>
      <c r="S29" s="10">
        <v>-7349</v>
      </c>
      <c r="T29" s="64">
        <v>-14256</v>
      </c>
      <c r="U29" s="53">
        <v>-5309</v>
      </c>
      <c r="V29" s="10">
        <v>-8962</v>
      </c>
      <c r="W29" s="10">
        <v>-4350</v>
      </c>
      <c r="X29" s="26">
        <v>-3091</v>
      </c>
      <c r="Y29" s="27">
        <v>-12548</v>
      </c>
      <c r="Z29" s="10">
        <v>-1106</v>
      </c>
      <c r="AA29" s="10">
        <v>5985</v>
      </c>
      <c r="AB29" s="26">
        <v>-7906</v>
      </c>
      <c r="AC29" s="6"/>
      <c r="AE29" s="6"/>
    </row>
    <row r="30" spans="2:31" s="1" customFormat="1">
      <c r="B30" s="11" t="s">
        <v>81</v>
      </c>
      <c r="C30" s="61">
        <f t="shared" ref="C30:L30" si="24">C28+C29</f>
        <v>226931</v>
      </c>
      <c r="D30" s="54">
        <f t="shared" si="24"/>
        <v>252639</v>
      </c>
      <c r="E30" s="54">
        <f t="shared" si="24"/>
        <v>68519</v>
      </c>
      <c r="F30" s="36">
        <f t="shared" ref="F30" si="25">F28+F29</f>
        <v>104305</v>
      </c>
      <c r="G30" s="36">
        <f t="shared" si="24"/>
        <v>-24045</v>
      </c>
      <c r="H30" s="65">
        <f t="shared" si="24"/>
        <v>89051</v>
      </c>
      <c r="I30" s="54">
        <f t="shared" si="24"/>
        <v>40231</v>
      </c>
      <c r="J30" s="36">
        <f t="shared" si="24"/>
        <v>68397</v>
      </c>
      <c r="K30" s="36">
        <f t="shared" si="24"/>
        <v>117490</v>
      </c>
      <c r="L30" s="65">
        <f t="shared" si="24"/>
        <v>175969</v>
      </c>
      <c r="M30" s="54">
        <f>SUM(M28:M29)</f>
        <v>37038</v>
      </c>
      <c r="N30" s="36">
        <f t="shared" ref="N30" si="26">SUM(N28:N29)</f>
        <v>15507</v>
      </c>
      <c r="O30" s="36">
        <f t="shared" ref="O30:P30" si="27">SUM(O28:O29)</f>
        <v>4393</v>
      </c>
      <c r="P30" s="36">
        <f t="shared" si="27"/>
        <v>763</v>
      </c>
      <c r="Q30" s="29">
        <f t="shared" ref="Q30:S30" si="28">SUM(Q28:Q29)</f>
        <v>3973</v>
      </c>
      <c r="R30" s="12">
        <f t="shared" ref="R30" si="29">SUM(R28:R29)</f>
        <v>-2904</v>
      </c>
      <c r="S30" s="12">
        <f t="shared" si="28"/>
        <v>40915</v>
      </c>
      <c r="T30" s="65">
        <f t="shared" ref="T30" si="30">SUM(T28:T29)</f>
        <v>59487</v>
      </c>
      <c r="U30" s="54">
        <f t="shared" ref="U30:X30" si="31">SUM(U28:U29)</f>
        <v>32273</v>
      </c>
      <c r="V30" s="12">
        <f t="shared" ref="V30" si="32">SUM(V28:V29)</f>
        <v>31342</v>
      </c>
      <c r="W30" s="12">
        <f t="shared" si="31"/>
        <v>18718</v>
      </c>
      <c r="X30" s="28">
        <f t="shared" si="31"/>
        <v>10640</v>
      </c>
      <c r="Y30" s="29">
        <f t="shared" ref="Y30:Z30" si="33">SUM(Y28:Y29)</f>
        <v>50422</v>
      </c>
      <c r="Z30" s="12">
        <f t="shared" si="33"/>
        <v>4238</v>
      </c>
      <c r="AA30" s="12">
        <f t="shared" ref="AA30:AB30" si="34">SUM(AA28:AA29)</f>
        <v>-8812</v>
      </c>
      <c r="AB30" s="28">
        <f t="shared" si="34"/>
        <v>31859</v>
      </c>
      <c r="AC30" s="6"/>
    </row>
    <row r="31" spans="2:31" s="1" customFormat="1"/>
    <row r="32" spans="2:31" s="1" customFormat="1"/>
    <row r="33" spans="23:23" s="1" customFormat="1"/>
    <row r="34" spans="23:23" s="1" customFormat="1">
      <c r="W34" s="40"/>
    </row>
    <row r="35" spans="23:23" s="1" customFormat="1"/>
    <row r="36" spans="23:23" s="1" customFormat="1">
      <c r="W36" s="40"/>
    </row>
    <row r="37" spans="23:23" s="1" customFormat="1"/>
    <row r="38" spans="23:23" s="1" customFormat="1"/>
    <row r="39" spans="23:23" s="1" customFormat="1"/>
    <row r="40" spans="23:23" s="1" customFormat="1"/>
    <row r="41" spans="23:23" s="1" customFormat="1"/>
    <row r="42" spans="23:23" s="1" customFormat="1"/>
    <row r="43" spans="23:23" s="1" customFormat="1"/>
    <row r="44" spans="23:23" s="1" customFormat="1"/>
    <row r="45" spans="23:23" s="1" customFormat="1"/>
    <row r="46" spans="23:23" s="1" customFormat="1"/>
    <row r="47" spans="23:23" s="1" customFormat="1"/>
    <row r="48" spans="23:2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</sheetData>
  <mergeCells count="3">
    <mergeCell ref="B7:B8"/>
    <mergeCell ref="B4:AB5"/>
    <mergeCell ref="K7:AB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FW5700"/>
  <sheetViews>
    <sheetView zoomScaleNormal="100" workbookViewId="0"/>
  </sheetViews>
  <sheetFormatPr defaultRowHeight="14.5"/>
  <cols>
    <col min="1" max="1" width="1.1796875" style="1" customWidth="1"/>
    <col min="2" max="2" width="53.453125" customWidth="1"/>
    <col min="3" max="3" width="12.1796875" customWidth="1"/>
    <col min="4" max="12" width="12.453125" customWidth="1"/>
    <col min="13" max="855" width="9.1796875" style="1"/>
  </cols>
  <sheetData>
    <row r="1" spans="2:12" s="1" customFormat="1" ht="16.5" customHeight="1"/>
    <row r="2" spans="2:12" s="1" customFormat="1" ht="16.5" customHeight="1"/>
    <row r="3" spans="2:12" s="1" customFormat="1" ht="16.5" customHeight="1"/>
    <row r="4" spans="2:12" s="1" customFormat="1">
      <c r="B4" s="93" t="s">
        <v>24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s="1" customForma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s="1" customFormat="1"/>
    <row r="7" spans="2:12">
      <c r="B7" s="94" t="s">
        <v>66</v>
      </c>
      <c r="C7" s="91"/>
      <c r="D7" s="91"/>
      <c r="E7" s="79"/>
      <c r="F7" s="63"/>
      <c r="G7" s="41"/>
      <c r="H7" s="16"/>
      <c r="I7" s="16"/>
      <c r="J7" s="16"/>
      <c r="K7" s="16"/>
      <c r="L7" s="16"/>
    </row>
    <row r="8" spans="2:12" s="1" customFormat="1" ht="18.75" customHeight="1">
      <c r="B8" s="95"/>
      <c r="C8" s="30">
        <v>44742</v>
      </c>
      <c r="D8" s="30">
        <v>44561</v>
      </c>
      <c r="E8" s="30">
        <v>44196</v>
      </c>
      <c r="F8" s="30">
        <v>43830</v>
      </c>
      <c r="G8" s="30">
        <v>43465</v>
      </c>
      <c r="H8" s="30">
        <v>43100</v>
      </c>
      <c r="I8" s="30" t="s">
        <v>64</v>
      </c>
      <c r="J8" s="30" t="s">
        <v>63</v>
      </c>
      <c r="K8" s="30" t="s">
        <v>62</v>
      </c>
      <c r="L8" s="30" t="s">
        <v>61</v>
      </c>
    </row>
    <row r="9" spans="2:12" s="1" customFormat="1">
      <c r="B9" s="31" t="s">
        <v>25</v>
      </c>
      <c r="C9" s="37"/>
      <c r="D9" s="39"/>
      <c r="E9" s="42"/>
      <c r="F9" s="10"/>
      <c r="G9" s="42"/>
      <c r="H9" s="10"/>
      <c r="I9" s="10"/>
      <c r="J9" s="10"/>
      <c r="K9" s="10"/>
      <c r="L9" s="10"/>
    </row>
    <row r="10" spans="2:12" s="1" customFormat="1" ht="7.5" customHeight="1">
      <c r="B10" s="31"/>
      <c r="C10" s="38"/>
      <c r="D10" s="27"/>
      <c r="E10" s="10"/>
      <c r="F10" s="10"/>
      <c r="G10" s="10"/>
      <c r="H10" s="10"/>
      <c r="I10" s="10"/>
      <c r="J10" s="10"/>
      <c r="K10" s="10"/>
      <c r="L10" s="10"/>
    </row>
    <row r="11" spans="2:12" s="1" customFormat="1">
      <c r="B11" s="9" t="s">
        <v>26</v>
      </c>
      <c r="C11" s="38">
        <v>995777</v>
      </c>
      <c r="D11" s="27">
        <v>589392</v>
      </c>
      <c r="E11" s="10">
        <v>542205</v>
      </c>
      <c r="F11" s="10">
        <v>484351</v>
      </c>
      <c r="G11" s="10">
        <v>467987</v>
      </c>
      <c r="H11" s="10">
        <v>367096</v>
      </c>
      <c r="I11" s="10">
        <v>290739</v>
      </c>
      <c r="J11" s="10">
        <v>325328</v>
      </c>
      <c r="K11" s="10">
        <v>287388</v>
      </c>
      <c r="L11" s="10">
        <v>168245</v>
      </c>
    </row>
    <row r="12" spans="2:12" s="1" customFormat="1">
      <c r="B12" s="9" t="s">
        <v>52</v>
      </c>
      <c r="C12" s="38">
        <v>1724274</v>
      </c>
      <c r="D12" s="27">
        <v>1786869</v>
      </c>
      <c r="E12" s="10">
        <v>1033602</v>
      </c>
      <c r="F12" s="10">
        <v>470845</v>
      </c>
      <c r="G12" s="10">
        <v>363908</v>
      </c>
      <c r="H12" s="10">
        <v>378471</v>
      </c>
      <c r="I12" s="10">
        <v>375642</v>
      </c>
      <c r="J12" s="10">
        <v>298138</v>
      </c>
      <c r="K12" s="10">
        <v>267966</v>
      </c>
      <c r="L12" s="10">
        <v>245087</v>
      </c>
    </row>
    <row r="13" spans="2:12" s="1" customFormat="1">
      <c r="B13" s="9" t="s">
        <v>69</v>
      </c>
      <c r="C13" s="38">
        <v>878228</v>
      </c>
      <c r="D13" s="27">
        <v>703546</v>
      </c>
      <c r="E13" s="10">
        <v>663133</v>
      </c>
      <c r="F13" s="10">
        <v>149318</v>
      </c>
      <c r="G13" s="10">
        <v>114279</v>
      </c>
      <c r="H13" s="10" t="s">
        <v>70</v>
      </c>
      <c r="I13" s="10" t="s">
        <v>70</v>
      </c>
      <c r="J13" s="10" t="s">
        <v>70</v>
      </c>
      <c r="K13" s="10" t="s">
        <v>70</v>
      </c>
      <c r="L13" s="10" t="s">
        <v>70</v>
      </c>
    </row>
    <row r="14" spans="2:12" s="1" customFormat="1">
      <c r="B14" s="9" t="s">
        <v>27</v>
      </c>
      <c r="C14" s="38" t="s">
        <v>70</v>
      </c>
      <c r="D14" s="27" t="s">
        <v>70</v>
      </c>
      <c r="E14" s="10" t="s">
        <v>70</v>
      </c>
      <c r="F14" s="10" t="s">
        <v>70</v>
      </c>
      <c r="G14" s="10" t="s">
        <v>70</v>
      </c>
      <c r="H14" s="10">
        <v>127944</v>
      </c>
      <c r="I14" s="10">
        <v>94903</v>
      </c>
      <c r="J14" s="10">
        <v>64254</v>
      </c>
      <c r="K14" s="10">
        <v>61322</v>
      </c>
      <c r="L14" s="10">
        <v>71541</v>
      </c>
    </row>
    <row r="15" spans="2:12" s="1" customFormat="1">
      <c r="B15" s="9" t="s">
        <v>51</v>
      </c>
      <c r="C15" s="38" t="s">
        <v>70</v>
      </c>
      <c r="D15" s="27" t="s">
        <v>70</v>
      </c>
      <c r="E15" s="10" t="s">
        <v>70</v>
      </c>
      <c r="F15" s="10" t="s">
        <v>70</v>
      </c>
      <c r="G15" s="10" t="s">
        <v>70</v>
      </c>
      <c r="H15" s="10">
        <v>0</v>
      </c>
      <c r="I15" s="10">
        <v>0</v>
      </c>
      <c r="J15" s="10">
        <v>0</v>
      </c>
      <c r="K15" s="10">
        <v>288</v>
      </c>
      <c r="L15" s="10">
        <v>0</v>
      </c>
    </row>
    <row r="16" spans="2:12" s="1" customFormat="1">
      <c r="B16" s="9" t="s">
        <v>53</v>
      </c>
      <c r="C16" s="38" t="s">
        <v>70</v>
      </c>
      <c r="D16" s="27" t="s">
        <v>70</v>
      </c>
      <c r="E16" s="10" t="s">
        <v>70</v>
      </c>
      <c r="F16" s="10" t="s">
        <v>70</v>
      </c>
      <c r="G16" s="10" t="s">
        <v>70</v>
      </c>
      <c r="H16" s="10">
        <v>147</v>
      </c>
      <c r="I16" s="10">
        <v>190</v>
      </c>
      <c r="J16" s="10">
        <v>213</v>
      </c>
      <c r="K16" s="10">
        <v>241</v>
      </c>
      <c r="L16" s="10">
        <v>0</v>
      </c>
    </row>
    <row r="17" spans="2:12" s="1" customFormat="1">
      <c r="B17" s="9" t="s">
        <v>28</v>
      </c>
      <c r="C17" s="38">
        <v>1180</v>
      </c>
      <c r="D17" s="27">
        <v>7247</v>
      </c>
      <c r="E17" s="10">
        <v>2593</v>
      </c>
      <c r="F17" s="10">
        <v>71</v>
      </c>
      <c r="G17" s="10">
        <v>3068</v>
      </c>
      <c r="H17" s="10">
        <v>375</v>
      </c>
      <c r="I17" s="10">
        <v>1016</v>
      </c>
      <c r="J17" s="10">
        <v>2443</v>
      </c>
      <c r="K17" s="10">
        <v>56</v>
      </c>
      <c r="L17" s="10">
        <v>8</v>
      </c>
    </row>
    <row r="18" spans="2:12" s="1" customFormat="1">
      <c r="B18" s="9" t="s">
        <v>77</v>
      </c>
      <c r="C18" s="38">
        <v>22939</v>
      </c>
      <c r="D18" s="27">
        <v>26568</v>
      </c>
      <c r="E18" s="10">
        <v>13310</v>
      </c>
      <c r="F18" s="10">
        <v>6474</v>
      </c>
      <c r="G18" s="10">
        <v>5005</v>
      </c>
      <c r="H18" s="10">
        <v>4009</v>
      </c>
      <c r="I18" s="10">
        <v>5244</v>
      </c>
      <c r="J18" s="10">
        <v>4545</v>
      </c>
      <c r="K18" s="10">
        <v>3904</v>
      </c>
      <c r="L18" s="10">
        <v>40482</v>
      </c>
    </row>
    <row r="19" spans="2:12" s="1" customFormat="1">
      <c r="B19" s="9" t="s">
        <v>29</v>
      </c>
      <c r="C19" s="38">
        <v>10956</v>
      </c>
      <c r="D19" s="27">
        <v>8637</v>
      </c>
      <c r="E19" s="10">
        <v>5397</v>
      </c>
      <c r="F19" s="10">
        <v>4073</v>
      </c>
      <c r="G19" s="10">
        <v>3049</v>
      </c>
      <c r="H19" s="10">
        <v>3216</v>
      </c>
      <c r="I19" s="10">
        <v>3590</v>
      </c>
      <c r="J19" s="10">
        <v>2513</v>
      </c>
      <c r="K19" s="10">
        <v>1956</v>
      </c>
      <c r="L19" s="10">
        <v>2265</v>
      </c>
    </row>
    <row r="20" spans="2:12" s="1" customFormat="1">
      <c r="B20" s="9" t="s">
        <v>30</v>
      </c>
      <c r="C20" s="38">
        <v>1189</v>
      </c>
      <c r="D20" s="27">
        <v>585</v>
      </c>
      <c r="E20" s="10">
        <v>639</v>
      </c>
      <c r="F20" s="10">
        <v>572</v>
      </c>
      <c r="G20" s="10">
        <v>716</v>
      </c>
      <c r="H20" s="10">
        <v>2915</v>
      </c>
      <c r="I20" s="10">
        <v>10060</v>
      </c>
      <c r="J20" s="10">
        <v>13340</v>
      </c>
      <c r="K20" s="10">
        <v>17908</v>
      </c>
      <c r="L20" s="10">
        <v>12929</v>
      </c>
    </row>
    <row r="21" spans="2:12" s="1" customFormat="1">
      <c r="B21" s="9" t="s">
        <v>31</v>
      </c>
      <c r="C21" s="38">
        <v>35558</v>
      </c>
      <c r="D21" s="27">
        <v>16206</v>
      </c>
      <c r="E21" s="10">
        <v>13260</v>
      </c>
      <c r="F21" s="10">
        <v>14193</v>
      </c>
      <c r="G21" s="10">
        <v>2517</v>
      </c>
      <c r="H21" s="10">
        <v>3034</v>
      </c>
      <c r="I21" s="10">
        <v>3746</v>
      </c>
      <c r="J21" s="10">
        <v>4107</v>
      </c>
      <c r="K21" s="10">
        <v>4489</v>
      </c>
      <c r="L21" s="10">
        <v>4692</v>
      </c>
    </row>
    <row r="22" spans="2:12" s="1" customFormat="1">
      <c r="B22" s="9" t="s">
        <v>32</v>
      </c>
      <c r="C22" s="38">
        <v>8066</v>
      </c>
      <c r="D22" s="27">
        <v>8693</v>
      </c>
      <c r="E22" s="10">
        <v>9387</v>
      </c>
      <c r="F22" s="10">
        <v>9003</v>
      </c>
      <c r="G22" s="10">
        <v>9545</v>
      </c>
      <c r="H22" s="10">
        <v>10497</v>
      </c>
      <c r="I22" s="10">
        <v>11623</v>
      </c>
      <c r="J22" s="10">
        <v>12238</v>
      </c>
      <c r="K22" s="10">
        <v>12799</v>
      </c>
      <c r="L22" s="10">
        <v>11732</v>
      </c>
    </row>
    <row r="23" spans="2:12" s="1" customFormat="1">
      <c r="B23" s="32" t="s">
        <v>33</v>
      </c>
      <c r="C23" s="58">
        <f>SUM(C11:C22)</f>
        <v>3678167</v>
      </c>
      <c r="D23" s="84">
        <f>SUM(D11:D22)</f>
        <v>3147743</v>
      </c>
      <c r="E23" s="19">
        <f>SUM(E11:E22)</f>
        <v>2283526</v>
      </c>
      <c r="F23" s="19">
        <f>SUM(F11:F22)</f>
        <v>1138900</v>
      </c>
      <c r="G23" s="19">
        <f>SUM(G11:G22)</f>
        <v>970074</v>
      </c>
      <c r="H23" s="19">
        <f t="shared" ref="H23:L23" si="0">SUM(H11:H22)</f>
        <v>897704</v>
      </c>
      <c r="I23" s="19">
        <f t="shared" si="0"/>
        <v>796753</v>
      </c>
      <c r="J23" s="19">
        <f t="shared" si="0"/>
        <v>727119</v>
      </c>
      <c r="K23" s="19">
        <f t="shared" si="0"/>
        <v>658317</v>
      </c>
      <c r="L23" s="19">
        <f t="shared" si="0"/>
        <v>556981</v>
      </c>
    </row>
    <row r="24" spans="2:12" s="1" customFormat="1" ht="7.5" customHeight="1">
      <c r="B24" s="9"/>
      <c r="C24" s="38"/>
      <c r="D24" s="27"/>
      <c r="E24" s="10"/>
      <c r="F24" s="10"/>
      <c r="G24" s="10"/>
      <c r="H24" s="10"/>
      <c r="I24" s="10"/>
      <c r="J24" s="10"/>
      <c r="K24" s="10"/>
      <c r="L24" s="10"/>
    </row>
    <row r="25" spans="2:12" s="1" customFormat="1">
      <c r="B25" s="31" t="s">
        <v>34</v>
      </c>
      <c r="C25" s="38"/>
      <c r="D25" s="27"/>
      <c r="E25" s="10"/>
      <c r="F25" s="10"/>
      <c r="G25" s="10"/>
      <c r="H25" s="10"/>
      <c r="I25" s="10"/>
      <c r="J25" s="10"/>
      <c r="K25" s="10"/>
      <c r="L25" s="10"/>
    </row>
    <row r="26" spans="2:12" s="1" customFormat="1" ht="7.5" customHeight="1">
      <c r="B26" s="31"/>
      <c r="C26" s="38"/>
      <c r="D26" s="27"/>
      <c r="E26" s="10"/>
      <c r="F26" s="10"/>
      <c r="G26" s="10"/>
      <c r="H26" s="10"/>
      <c r="I26" s="10"/>
      <c r="J26" s="10"/>
      <c r="K26" s="10"/>
      <c r="L26" s="10"/>
    </row>
    <row r="27" spans="2:12" s="1" customFormat="1">
      <c r="B27" s="31" t="s">
        <v>35</v>
      </c>
      <c r="C27" s="38"/>
      <c r="D27" s="27"/>
      <c r="E27" s="10"/>
      <c r="F27" s="10"/>
      <c r="G27" s="10"/>
      <c r="H27" s="10"/>
      <c r="I27" s="10"/>
      <c r="J27" s="10"/>
      <c r="K27" s="10"/>
      <c r="L27" s="10"/>
    </row>
    <row r="28" spans="2:12" s="1" customFormat="1">
      <c r="B28" s="9" t="s">
        <v>36</v>
      </c>
      <c r="C28" s="38">
        <v>2173874</v>
      </c>
      <c r="D28" s="27">
        <v>2010490</v>
      </c>
      <c r="E28" s="10">
        <v>1203243</v>
      </c>
      <c r="F28" s="10">
        <v>573792</v>
      </c>
      <c r="G28" s="10">
        <v>447841</v>
      </c>
      <c r="H28" s="10">
        <v>421400</v>
      </c>
      <c r="I28" s="10">
        <v>377268</v>
      </c>
      <c r="J28" s="10">
        <v>301076</v>
      </c>
      <c r="K28" s="10">
        <v>268032</v>
      </c>
      <c r="L28" s="10">
        <v>246057</v>
      </c>
    </row>
    <row r="29" spans="2:12" s="1" customFormat="1">
      <c r="B29" s="9" t="s">
        <v>37</v>
      </c>
      <c r="C29" s="38">
        <v>113052</v>
      </c>
      <c r="D29" s="27">
        <v>127712</v>
      </c>
      <c r="E29" s="10">
        <v>96632</v>
      </c>
      <c r="F29" s="10">
        <v>23529</v>
      </c>
      <c r="G29" s="10">
        <v>28227</v>
      </c>
      <c r="H29" s="10">
        <v>40905</v>
      </c>
      <c r="I29" s="10">
        <v>22645</v>
      </c>
      <c r="J29" s="10">
        <v>10215</v>
      </c>
      <c r="K29" s="10">
        <v>14692</v>
      </c>
      <c r="L29" s="10">
        <v>11479</v>
      </c>
    </row>
    <row r="30" spans="2:12" s="1" customFormat="1">
      <c r="B30" s="9" t="s">
        <v>38</v>
      </c>
      <c r="C30" s="38">
        <v>811</v>
      </c>
      <c r="D30" s="27">
        <v>783</v>
      </c>
      <c r="E30" s="10">
        <v>1329</v>
      </c>
      <c r="F30" s="10">
        <v>1697</v>
      </c>
      <c r="G30" s="10">
        <v>232</v>
      </c>
      <c r="H30" s="10">
        <v>1268</v>
      </c>
      <c r="I30" s="10">
        <v>4262</v>
      </c>
      <c r="J30" s="10">
        <v>4562</v>
      </c>
      <c r="K30" s="10">
        <v>7301</v>
      </c>
      <c r="L30" s="10">
        <v>6814</v>
      </c>
    </row>
    <row r="31" spans="2:12" s="1" customFormat="1">
      <c r="B31" s="9" t="s">
        <v>78</v>
      </c>
      <c r="C31" s="38">
        <v>25597</v>
      </c>
      <c r="D31" s="27">
        <v>7437</v>
      </c>
      <c r="E31" s="10">
        <v>8654</v>
      </c>
      <c r="F31" s="10">
        <v>10772</v>
      </c>
      <c r="G31" s="10">
        <v>37</v>
      </c>
      <c r="H31" s="10">
        <v>128</v>
      </c>
      <c r="I31" s="10">
        <v>258</v>
      </c>
      <c r="J31" s="10">
        <v>375</v>
      </c>
      <c r="K31" s="10">
        <v>513</v>
      </c>
      <c r="L31" s="10">
        <v>268</v>
      </c>
    </row>
    <row r="32" spans="2:12" s="1" customFormat="1">
      <c r="B32" s="9" t="s">
        <v>71</v>
      </c>
      <c r="C32" s="38">
        <v>76116</v>
      </c>
      <c r="D32" s="27">
        <v>48377</v>
      </c>
      <c r="E32" s="10">
        <v>54167</v>
      </c>
      <c r="F32" s="10">
        <v>19676</v>
      </c>
      <c r="G32" s="10">
        <v>23744</v>
      </c>
      <c r="H32" s="10">
        <v>21785</v>
      </c>
      <c r="I32" s="10">
        <v>22435</v>
      </c>
      <c r="J32" s="10">
        <v>26333</v>
      </c>
      <c r="K32" s="10">
        <v>22092</v>
      </c>
      <c r="L32" s="10">
        <v>24146</v>
      </c>
    </row>
    <row r="33" spans="2:13" s="1" customFormat="1">
      <c r="B33" s="9" t="s">
        <v>39</v>
      </c>
      <c r="C33" s="38">
        <v>4245</v>
      </c>
      <c r="D33" s="27">
        <v>4965</v>
      </c>
      <c r="E33" s="10">
        <v>7939</v>
      </c>
      <c r="F33" s="10">
        <v>3129</v>
      </c>
      <c r="G33" s="10">
        <v>1980</v>
      </c>
      <c r="H33" s="10">
        <v>1666</v>
      </c>
      <c r="I33" s="10">
        <v>948</v>
      </c>
      <c r="J33" s="10">
        <v>871</v>
      </c>
      <c r="K33" s="10">
        <v>565</v>
      </c>
      <c r="L33" s="10">
        <v>608</v>
      </c>
    </row>
    <row r="34" spans="2:13" s="1" customFormat="1">
      <c r="B34" s="9" t="s">
        <v>40</v>
      </c>
      <c r="C34" s="38">
        <v>62998</v>
      </c>
      <c r="D34" s="27">
        <v>32419</v>
      </c>
      <c r="E34" s="10">
        <v>23257</v>
      </c>
      <c r="F34" s="10">
        <v>15561</v>
      </c>
      <c r="G34" s="10">
        <v>12857</v>
      </c>
      <c r="H34" s="10">
        <v>10210</v>
      </c>
      <c r="I34" s="10">
        <v>13044</v>
      </c>
      <c r="J34" s="10">
        <v>9638</v>
      </c>
      <c r="K34" s="10">
        <v>9411</v>
      </c>
      <c r="L34" s="10">
        <v>11067</v>
      </c>
    </row>
    <row r="35" spans="2:13" s="1" customFormat="1">
      <c r="B35" s="32" t="s">
        <v>41</v>
      </c>
      <c r="C35" s="58">
        <f>SUM(C28:C34)</f>
        <v>2456693</v>
      </c>
      <c r="D35" s="84">
        <f>SUM(D28:D34)</f>
        <v>2232183</v>
      </c>
      <c r="E35" s="19">
        <f>SUM(E28:E34)</f>
        <v>1395221</v>
      </c>
      <c r="F35" s="19">
        <f>SUM(F28:F34)</f>
        <v>648156</v>
      </c>
      <c r="G35" s="19">
        <f>SUM(G28:G34)</f>
        <v>514918</v>
      </c>
      <c r="H35" s="19">
        <f t="shared" ref="H35:L35" si="1">SUM(H28:H34)</f>
        <v>497362</v>
      </c>
      <c r="I35" s="19">
        <f t="shared" si="1"/>
        <v>440860</v>
      </c>
      <c r="J35" s="19">
        <f t="shared" si="1"/>
        <v>353070</v>
      </c>
      <c r="K35" s="19">
        <f t="shared" si="1"/>
        <v>322606</v>
      </c>
      <c r="L35" s="19">
        <f t="shared" si="1"/>
        <v>300439</v>
      </c>
    </row>
    <row r="36" spans="2:13" s="1" customFormat="1" ht="6.75" customHeight="1">
      <c r="B36" s="33"/>
      <c r="C36" s="59"/>
      <c r="D36" s="85"/>
      <c r="E36" s="34"/>
      <c r="F36" s="34"/>
      <c r="G36" s="34"/>
      <c r="H36" s="34"/>
      <c r="I36" s="34"/>
      <c r="J36" s="34"/>
      <c r="K36" s="34"/>
      <c r="L36" s="34"/>
    </row>
    <row r="37" spans="2:13" s="1" customFormat="1">
      <c r="B37" s="31" t="s">
        <v>42</v>
      </c>
      <c r="C37" s="59"/>
      <c r="D37" s="85"/>
      <c r="E37" s="34"/>
      <c r="F37" s="34"/>
      <c r="G37" s="34"/>
      <c r="H37" s="34"/>
      <c r="I37" s="34"/>
      <c r="J37" s="34"/>
      <c r="K37" s="34"/>
      <c r="L37" s="34"/>
    </row>
    <row r="38" spans="2:13" s="1" customFormat="1">
      <c r="B38" s="9" t="s">
        <v>43</v>
      </c>
      <c r="C38" s="38">
        <v>5869</v>
      </c>
      <c r="D38" s="27">
        <v>5869</v>
      </c>
      <c r="E38" s="10">
        <v>5869</v>
      </c>
      <c r="F38" s="10">
        <v>5869</v>
      </c>
      <c r="G38" s="10">
        <v>5869</v>
      </c>
      <c r="H38" s="10">
        <v>5869</v>
      </c>
      <c r="I38" s="10">
        <v>5869</v>
      </c>
      <c r="J38" s="10">
        <v>5869</v>
      </c>
      <c r="K38" s="10">
        <v>5869</v>
      </c>
      <c r="L38" s="10">
        <v>5869</v>
      </c>
    </row>
    <row r="39" spans="2:13" s="1" customFormat="1">
      <c r="B39" s="9" t="s">
        <v>44</v>
      </c>
      <c r="C39" s="38">
        <v>71608</v>
      </c>
      <c r="D39" s="27">
        <v>71608</v>
      </c>
      <c r="E39" s="10">
        <v>71608</v>
      </c>
      <c r="F39" s="10">
        <v>71608</v>
      </c>
      <c r="G39" s="10">
        <v>71608</v>
      </c>
      <c r="H39" s="10">
        <v>71608</v>
      </c>
      <c r="I39" s="10">
        <v>71608</v>
      </c>
      <c r="J39" s="10">
        <v>71608</v>
      </c>
      <c r="K39" s="10">
        <v>71608</v>
      </c>
      <c r="L39" s="10">
        <v>71608</v>
      </c>
    </row>
    <row r="40" spans="2:13" s="1" customFormat="1">
      <c r="B40" s="9" t="s">
        <v>45</v>
      </c>
      <c r="C40" s="38">
        <v>657555</v>
      </c>
      <c r="D40" s="27">
        <v>598789</v>
      </c>
      <c r="E40" s="10">
        <v>390730</v>
      </c>
      <c r="F40" s="10">
        <v>364757</v>
      </c>
      <c r="G40" s="10">
        <v>334898</v>
      </c>
      <c r="H40" s="10">
        <v>247992</v>
      </c>
      <c r="I40" s="10">
        <v>212554</v>
      </c>
      <c r="J40" s="10">
        <v>189092</v>
      </c>
      <c r="K40" s="10">
        <v>189092</v>
      </c>
      <c r="L40" s="10">
        <v>102650</v>
      </c>
    </row>
    <row r="41" spans="2:13" s="1" customFormat="1">
      <c r="B41" s="9" t="s">
        <v>46</v>
      </c>
      <c r="C41" s="38">
        <v>1970</v>
      </c>
      <c r="D41" s="27">
        <v>-449</v>
      </c>
      <c r="E41" s="10">
        <v>9</v>
      </c>
      <c r="F41" s="10">
        <v>-23637</v>
      </c>
      <c r="G41" s="10">
        <v>-21479</v>
      </c>
      <c r="H41" s="10">
        <v>-15906</v>
      </c>
      <c r="I41" s="10">
        <v>-4945</v>
      </c>
      <c r="J41" s="10">
        <v>-641</v>
      </c>
      <c r="K41" s="10">
        <v>2535</v>
      </c>
      <c r="L41" s="10">
        <v>430</v>
      </c>
    </row>
    <row r="42" spans="2:13" s="1" customFormat="1">
      <c r="B42" s="9" t="s">
        <v>47</v>
      </c>
      <c r="C42" s="38">
        <v>484472</v>
      </c>
      <c r="D42" s="27">
        <v>239743</v>
      </c>
      <c r="E42" s="10">
        <v>420089</v>
      </c>
      <c r="F42" s="10">
        <v>72147</v>
      </c>
      <c r="G42" s="10">
        <v>64260</v>
      </c>
      <c r="H42" s="10">
        <v>90779</v>
      </c>
      <c r="I42" s="10">
        <v>70807</v>
      </c>
      <c r="J42" s="10">
        <v>108121</v>
      </c>
      <c r="K42" s="10">
        <v>66607</v>
      </c>
      <c r="L42" s="10">
        <v>75985</v>
      </c>
    </row>
    <row r="43" spans="2:13" s="1" customFormat="1">
      <c r="B43" s="32" t="s">
        <v>48</v>
      </c>
      <c r="C43" s="58">
        <f>SUM(C38:C42)</f>
        <v>1221474</v>
      </c>
      <c r="D43" s="84">
        <f>SUM(D38:D42)</f>
        <v>915560</v>
      </c>
      <c r="E43" s="19">
        <f>SUM(E38:E42)</f>
        <v>888305</v>
      </c>
      <c r="F43" s="19">
        <f t="shared" ref="F43" si="2">SUM(F38:F42)</f>
        <v>490744</v>
      </c>
      <c r="G43" s="19">
        <f t="shared" ref="G43:I43" si="3">SUM(G38:G42)</f>
        <v>455156</v>
      </c>
      <c r="H43" s="19">
        <f t="shared" si="3"/>
        <v>400342</v>
      </c>
      <c r="I43" s="19">
        <f t="shared" si="3"/>
        <v>355893</v>
      </c>
      <c r="J43" s="19">
        <f t="shared" ref="J43:L43" si="4">SUM(J38:J42)</f>
        <v>374049</v>
      </c>
      <c r="K43" s="19">
        <f t="shared" si="4"/>
        <v>335711</v>
      </c>
      <c r="L43" s="19">
        <f t="shared" si="4"/>
        <v>256542</v>
      </c>
    </row>
    <row r="44" spans="2:13" s="1" customFormat="1">
      <c r="B44" s="32" t="s">
        <v>49</v>
      </c>
      <c r="C44" s="58">
        <f>C43</f>
        <v>1221474</v>
      </c>
      <c r="D44" s="84">
        <f>D43</f>
        <v>915560</v>
      </c>
      <c r="E44" s="19">
        <f>E43</f>
        <v>888305</v>
      </c>
      <c r="F44" s="19">
        <f t="shared" ref="F44" si="5">F43</f>
        <v>490744</v>
      </c>
      <c r="G44" s="19">
        <f t="shared" ref="G44:I44" si="6">G43</f>
        <v>455156</v>
      </c>
      <c r="H44" s="19">
        <f t="shared" si="6"/>
        <v>400342</v>
      </c>
      <c r="I44" s="19">
        <f t="shared" si="6"/>
        <v>355893</v>
      </c>
      <c r="J44" s="19">
        <f t="shared" ref="J44:L44" si="7">J43</f>
        <v>374049</v>
      </c>
      <c r="K44" s="19">
        <f t="shared" si="7"/>
        <v>335711</v>
      </c>
      <c r="L44" s="19">
        <f t="shared" si="7"/>
        <v>256542</v>
      </c>
    </row>
    <row r="45" spans="2:13" s="1" customFormat="1">
      <c r="B45" s="33"/>
      <c r="C45" s="59"/>
      <c r="D45" s="85"/>
      <c r="E45" s="34"/>
      <c r="F45" s="34"/>
      <c r="G45" s="34"/>
      <c r="H45" s="34"/>
      <c r="I45" s="34"/>
      <c r="J45" s="34"/>
      <c r="K45" s="34"/>
      <c r="L45" s="34"/>
    </row>
    <row r="46" spans="2:13" s="1" customFormat="1">
      <c r="B46" s="32" t="s">
        <v>50</v>
      </c>
      <c r="C46" s="58">
        <f>C44+C35</f>
        <v>3678167</v>
      </c>
      <c r="D46" s="84">
        <f>D44+D35</f>
        <v>3147743</v>
      </c>
      <c r="E46" s="19">
        <f>E44+E35</f>
        <v>2283526</v>
      </c>
      <c r="F46" s="19">
        <f>F44+F35</f>
        <v>1138900</v>
      </c>
      <c r="G46" s="19">
        <f>G44+G35</f>
        <v>970074</v>
      </c>
      <c r="H46" s="19">
        <f>H35+H44</f>
        <v>897704</v>
      </c>
      <c r="I46" s="19">
        <f>I35+I44</f>
        <v>796753</v>
      </c>
      <c r="J46" s="19">
        <f t="shared" ref="J46:L46" si="8">J35+J44</f>
        <v>727119</v>
      </c>
      <c r="K46" s="19">
        <f t="shared" si="8"/>
        <v>658317</v>
      </c>
      <c r="L46" s="19">
        <f t="shared" si="8"/>
        <v>556981</v>
      </c>
    </row>
    <row r="47" spans="2:13" s="1" customFormat="1" ht="6.75" customHeight="1">
      <c r="B47" s="3"/>
      <c r="C47" s="3"/>
      <c r="D47" s="3"/>
      <c r="E47" s="3"/>
      <c r="F47" s="2"/>
      <c r="G47" s="3"/>
      <c r="H47" s="2"/>
      <c r="I47" s="2"/>
      <c r="J47" s="2"/>
      <c r="K47" s="2"/>
      <c r="L47" s="3"/>
      <c r="M47" s="4"/>
    </row>
    <row r="48" spans="2:13" s="1" customFormat="1">
      <c r="B48" s="21" t="s">
        <v>18</v>
      </c>
      <c r="C48" s="21"/>
      <c r="D48" s="21"/>
      <c r="E48" s="21"/>
      <c r="F48" s="60"/>
      <c r="G48" s="60"/>
      <c r="H48" s="60"/>
      <c r="I48" s="60"/>
      <c r="J48" s="60"/>
      <c r="K48" s="60"/>
      <c r="L48" s="60"/>
    </row>
    <row r="49" spans="2:7" s="1" customFormat="1">
      <c r="B49" s="21" t="s">
        <v>72</v>
      </c>
      <c r="C49" s="21"/>
      <c r="D49" s="21"/>
      <c r="E49" s="21"/>
      <c r="G49" s="21"/>
    </row>
    <row r="50" spans="2:7" s="1" customFormat="1"/>
    <row r="51" spans="2:7" s="1" customFormat="1"/>
    <row r="52" spans="2:7" s="1" customFormat="1"/>
    <row r="53" spans="2:7" s="1" customFormat="1"/>
    <row r="54" spans="2:7" s="1" customFormat="1"/>
    <row r="55" spans="2:7" s="1" customFormat="1"/>
    <row r="56" spans="2:7" s="1" customFormat="1"/>
    <row r="57" spans="2:7" s="1" customFormat="1"/>
    <row r="58" spans="2:7" s="1" customFormat="1"/>
    <row r="59" spans="2:7" s="1" customFormat="1"/>
    <row r="60" spans="2:7" s="1" customFormat="1"/>
    <row r="61" spans="2:7" s="1" customFormat="1"/>
    <row r="62" spans="2:7" s="1" customFormat="1"/>
    <row r="63" spans="2:7" s="1" customFormat="1"/>
    <row r="64" spans="2:7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</sheetData>
  <mergeCells count="2">
    <mergeCell ref="B4:L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9" min="7" max="47" man="1"/>
    <brk id="10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2022-08-26T12:24:16Z</dcterms:modified>
</cp:coreProperties>
</file>